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2795" windowHeight="8565" activeTab="0"/>
  </bookViews>
  <sheets>
    <sheet name="1814" sheetId="1" r:id="rId1"/>
  </sheets>
  <definedNames>
    <definedName name="_xlnm.Print_Titles" localSheetId="0">'1814'!$A:$A</definedName>
  </definedNames>
  <calcPr fullCalcOnLoad="1"/>
</workbook>
</file>

<file path=xl/sharedStrings.xml><?xml version="1.0" encoding="utf-8"?>
<sst xmlns="http://schemas.openxmlformats.org/spreadsheetml/2006/main" count="124" uniqueCount="46">
  <si>
    <t>区分</t>
  </si>
  <si>
    <t>市債の状況</t>
  </si>
  <si>
    <t>発行額</t>
  </si>
  <si>
    <t>償還額</t>
  </si>
  <si>
    <t>年度末現在額</t>
  </si>
  <si>
    <t>1.普通会計</t>
  </si>
  <si>
    <t>一般公共事業</t>
  </si>
  <si>
    <t>一般単独事業</t>
  </si>
  <si>
    <t>公営住宅事業</t>
  </si>
  <si>
    <t>辺地対策事業</t>
  </si>
  <si>
    <t>災害復旧事業</t>
  </si>
  <si>
    <t>過疎対策事業</t>
  </si>
  <si>
    <t>財源対策債</t>
  </si>
  <si>
    <t>単位：千円</t>
  </si>
  <si>
    <t>都道府県貸付金</t>
  </si>
  <si>
    <t>その他</t>
  </si>
  <si>
    <t>介護保険給付事業債</t>
  </si>
  <si>
    <t>簡易水道事業債</t>
  </si>
  <si>
    <t>墓地公苑整備事業債</t>
  </si>
  <si>
    <t>観光事業債</t>
  </si>
  <si>
    <t>温泉事業債</t>
  </si>
  <si>
    <t>公共下水道事業債</t>
  </si>
  <si>
    <t>流域下水道事業債</t>
  </si>
  <si>
    <t>農業集落排水事業債</t>
  </si>
  <si>
    <t>宅地造成事業債</t>
  </si>
  <si>
    <t>水道事業債</t>
  </si>
  <si>
    <t>工業用水道事業債</t>
  </si>
  <si>
    <t>2.　特別会計等</t>
  </si>
  <si>
    <t>資料：財政課</t>
  </si>
  <si>
    <t>-</t>
  </si>
  <si>
    <t>総額</t>
  </si>
  <si>
    <t>資本費平準化債</t>
  </si>
  <si>
    <t>特定環境保全
公共下水道事業債</t>
  </si>
  <si>
    <t>国民健康保険直診
診療所事業債</t>
  </si>
  <si>
    <t>臨時財政特例債・
減税補てん債</t>
  </si>
  <si>
    <t>臨時税収補てん債・
臨時財政対策債</t>
  </si>
  <si>
    <t>特定資金公共投資
事業債</t>
  </si>
  <si>
    <t>厚生福祉施設
整備事業</t>
  </si>
  <si>
    <t>社会福祉施設
整備事業</t>
  </si>
  <si>
    <t>義務教育施設
整備事業</t>
  </si>
  <si>
    <t>調整債・
減収補てん債</t>
  </si>
  <si>
    <t>-</t>
  </si>
  <si>
    <t>施設整備事業債　　（一般財源化分）</t>
  </si>
  <si>
    <t>下水道事業債　　　（特別措置分）</t>
  </si>
  <si>
    <t>市債の状況（つづき）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</si>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</sst>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4" fillId="0" borderId="12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18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38" fontId="0" fillId="0" borderId="20" xfId="48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indent="1"/>
    </xf>
    <xf numFmtId="38" fontId="0" fillId="0" borderId="20" xfId="48" applyFont="1" applyFill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 indent="1"/>
    </xf>
    <xf numFmtId="38" fontId="0" fillId="0" borderId="22" xfId="48" applyFont="1" applyBorder="1" applyAlignment="1">
      <alignment horizontal="right" vertical="center"/>
    </xf>
    <xf numFmtId="38" fontId="0" fillId="0" borderId="22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16</xdr:row>
      <xdr:rowOff>19050</xdr:rowOff>
    </xdr:from>
    <xdr:to>
      <xdr:col>0</xdr:col>
      <xdr:colOff>1733550</xdr:colOff>
      <xdr:row>18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1543050" y="3952875"/>
          <a:ext cx="1905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4.125" style="3" customWidth="1"/>
    <col min="2" max="2" width="13.375" style="3" hidden="1" customWidth="1"/>
    <col min="3" max="3" width="12.625" style="3" hidden="1" customWidth="1"/>
    <col min="4" max="4" width="14.50390625" style="3" hidden="1" customWidth="1"/>
    <col min="5" max="5" width="13.375" style="3" customWidth="1"/>
    <col min="6" max="6" width="12.625" style="3" customWidth="1"/>
    <col min="7" max="7" width="14.50390625" style="3" customWidth="1"/>
    <col min="8" max="8" width="13.375" style="3" customWidth="1"/>
    <col min="9" max="9" width="12.625" style="3" customWidth="1"/>
    <col min="10" max="10" width="14.50390625" style="3" customWidth="1"/>
    <col min="11" max="11" width="13.375" style="3" customWidth="1"/>
    <col min="12" max="12" width="12.625" style="3" customWidth="1"/>
    <col min="13" max="13" width="14.50390625" style="3" customWidth="1"/>
    <col min="14" max="16384" width="9.375" style="3" customWidth="1"/>
  </cols>
  <sheetData>
    <row r="1" spans="2:13" ht="17.25"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 t="s">
        <v>44</v>
      </c>
      <c r="L1" s="39"/>
      <c r="M1" s="39"/>
    </row>
    <row r="2" spans="7:13" ht="18" customHeight="1" thickBot="1">
      <c r="G2" s="4"/>
      <c r="J2" s="4" t="s">
        <v>13</v>
      </c>
      <c r="M2" s="4" t="s">
        <v>13</v>
      </c>
    </row>
    <row r="3" spans="1:13" ht="18" customHeight="1">
      <c r="A3" s="45" t="s">
        <v>0</v>
      </c>
      <c r="B3" s="40" t="e">
        <f>"平成"&amp;E3-1&amp;"年度"</f>
        <v>#VALUE!</v>
      </c>
      <c r="C3" s="40"/>
      <c r="D3" s="41"/>
      <c r="E3" s="40" t="str">
        <f>"平成"&amp;H3-1&amp;"年度"</f>
        <v>平成17年度</v>
      </c>
      <c r="F3" s="40"/>
      <c r="G3" s="41"/>
      <c r="H3" s="40">
        <f>K3-1</f>
        <v>18</v>
      </c>
      <c r="I3" s="40"/>
      <c r="J3" s="41"/>
      <c r="K3" s="40">
        <v>19</v>
      </c>
      <c r="L3" s="40"/>
      <c r="M3" s="41"/>
    </row>
    <row r="4" spans="1:13" ht="18" customHeight="1">
      <c r="A4" s="46"/>
      <c r="B4" s="1" t="s">
        <v>2</v>
      </c>
      <c r="C4" s="1" t="s">
        <v>3</v>
      </c>
      <c r="D4" s="2" t="s">
        <v>4</v>
      </c>
      <c r="E4" s="1" t="s">
        <v>2</v>
      </c>
      <c r="F4" s="1" t="s">
        <v>3</v>
      </c>
      <c r="G4" s="2" t="s">
        <v>4</v>
      </c>
      <c r="H4" s="1" t="s">
        <v>2</v>
      </c>
      <c r="I4" s="1" t="s">
        <v>3</v>
      </c>
      <c r="J4" s="2" t="s">
        <v>4</v>
      </c>
      <c r="K4" s="1" t="s">
        <v>2</v>
      </c>
      <c r="L4" s="1" t="s">
        <v>3</v>
      </c>
      <c r="M4" s="2" t="s">
        <v>4</v>
      </c>
    </row>
    <row r="5" spans="1:13" ht="18" customHeight="1">
      <c r="A5" s="26" t="s">
        <v>30</v>
      </c>
      <c r="B5" s="27">
        <f aca="true" t="shared" si="0" ref="B5:G5">B6+B24</f>
        <v>11208620</v>
      </c>
      <c r="C5" s="27">
        <f t="shared" si="0"/>
        <v>8369039</v>
      </c>
      <c r="D5" s="27">
        <f t="shared" si="0"/>
        <v>125767066</v>
      </c>
      <c r="E5" s="5">
        <f t="shared" si="0"/>
        <v>12022400</v>
      </c>
      <c r="F5" s="6">
        <f t="shared" si="0"/>
        <v>9224680</v>
      </c>
      <c r="G5" s="6">
        <f t="shared" si="0"/>
        <v>128946419</v>
      </c>
      <c r="H5" s="7">
        <f aca="true" t="shared" si="1" ref="H5:M5">H6+H24</f>
        <v>10175800</v>
      </c>
      <c r="I5" s="6">
        <f t="shared" si="1"/>
        <v>9366513</v>
      </c>
      <c r="J5" s="6">
        <f t="shared" si="1"/>
        <v>129755706</v>
      </c>
      <c r="K5" s="7">
        <f t="shared" si="1"/>
        <v>11760557</v>
      </c>
      <c r="L5" s="6">
        <f t="shared" si="1"/>
        <v>12178418</v>
      </c>
      <c r="M5" s="6">
        <f t="shared" si="1"/>
        <v>129098063</v>
      </c>
    </row>
    <row r="6" spans="1:13" ht="18" customHeight="1">
      <c r="A6" s="28" t="s">
        <v>5</v>
      </c>
      <c r="B6" s="29">
        <f>SUM(B7:B23)</f>
        <v>8057900</v>
      </c>
      <c r="C6" s="29">
        <f aca="true" t="shared" si="2" ref="C6:J6">SUM(C7:C23)</f>
        <v>5582848</v>
      </c>
      <c r="D6" s="29">
        <f t="shared" si="2"/>
        <v>68896127</v>
      </c>
      <c r="E6" s="8">
        <f t="shared" si="2"/>
        <v>8330100</v>
      </c>
      <c r="F6" s="9">
        <f t="shared" si="2"/>
        <v>6238021</v>
      </c>
      <c r="G6" s="9">
        <f t="shared" si="2"/>
        <v>71416739</v>
      </c>
      <c r="H6" s="9">
        <f t="shared" si="2"/>
        <v>6652600</v>
      </c>
      <c r="I6" s="9">
        <f t="shared" si="2"/>
        <v>6513807</v>
      </c>
      <c r="J6" s="9">
        <f t="shared" si="2"/>
        <v>71555532</v>
      </c>
      <c r="K6" s="9">
        <f>SUM(K7:K23)</f>
        <v>6382857</v>
      </c>
      <c r="L6" s="9">
        <f>SUM(L7:L23)</f>
        <v>6859844</v>
      </c>
      <c r="M6" s="9">
        <f>SUM(M7:M23)</f>
        <v>71078546</v>
      </c>
    </row>
    <row r="7" spans="1:13" ht="18" customHeight="1">
      <c r="A7" s="30" t="s">
        <v>6</v>
      </c>
      <c r="B7" s="31">
        <v>577000</v>
      </c>
      <c r="C7" s="31">
        <v>286236</v>
      </c>
      <c r="D7" s="31">
        <v>2897060</v>
      </c>
      <c r="E7" s="10">
        <v>575600</v>
      </c>
      <c r="F7" s="11">
        <v>295176</v>
      </c>
      <c r="G7" s="11">
        <v>3177484</v>
      </c>
      <c r="H7" s="12">
        <v>194200</v>
      </c>
      <c r="I7" s="11">
        <v>292184</v>
      </c>
      <c r="J7" s="11">
        <v>3079500</v>
      </c>
      <c r="K7" s="12">
        <v>212600</v>
      </c>
      <c r="L7" s="11">
        <v>303798</v>
      </c>
      <c r="M7" s="11">
        <f>J7+K7-L7</f>
        <v>2988302</v>
      </c>
    </row>
    <row r="8" spans="1:13" ht="18" customHeight="1">
      <c r="A8" s="30" t="s">
        <v>7</v>
      </c>
      <c r="B8" s="31">
        <v>2410400</v>
      </c>
      <c r="C8" s="31">
        <v>2908980</v>
      </c>
      <c r="D8" s="31">
        <v>34736454</v>
      </c>
      <c r="E8" s="10">
        <v>4304700</v>
      </c>
      <c r="F8" s="11">
        <v>3440048</v>
      </c>
      <c r="G8" s="11">
        <v>35601106</v>
      </c>
      <c r="H8" s="12">
        <v>3676800</v>
      </c>
      <c r="I8" s="11">
        <v>3557816</v>
      </c>
      <c r="J8" s="11">
        <v>35720090</v>
      </c>
      <c r="K8" s="12">
        <v>4468600</v>
      </c>
      <c r="L8" s="11">
        <v>3534712</v>
      </c>
      <c r="M8" s="11">
        <f aca="true" t="shared" si="3" ref="M8:M17">J8+K8-L8</f>
        <v>36653978</v>
      </c>
    </row>
    <row r="9" spans="1:13" ht="18" customHeight="1">
      <c r="A9" s="30" t="s">
        <v>8</v>
      </c>
      <c r="B9" s="31">
        <v>29600</v>
      </c>
      <c r="C9" s="31">
        <v>107675</v>
      </c>
      <c r="D9" s="31">
        <v>2247652</v>
      </c>
      <c r="E9" s="10">
        <v>181800</v>
      </c>
      <c r="F9" s="11">
        <v>121550</v>
      </c>
      <c r="G9" s="11">
        <v>2307902</v>
      </c>
      <c r="H9" s="12">
        <v>99800</v>
      </c>
      <c r="I9" s="11">
        <v>124336</v>
      </c>
      <c r="J9" s="11">
        <v>2283366</v>
      </c>
      <c r="K9" s="12">
        <v>95600</v>
      </c>
      <c r="L9" s="11">
        <v>132509</v>
      </c>
      <c r="M9" s="11">
        <f t="shared" si="3"/>
        <v>2246457</v>
      </c>
    </row>
    <row r="10" spans="1:13" ht="25.5" customHeight="1">
      <c r="A10" s="32" t="s">
        <v>39</v>
      </c>
      <c r="B10" s="31">
        <v>660900</v>
      </c>
      <c r="C10" s="31">
        <v>475450</v>
      </c>
      <c r="D10" s="31">
        <v>4066513</v>
      </c>
      <c r="E10" s="10">
        <v>871200</v>
      </c>
      <c r="F10" s="11">
        <v>487282</v>
      </c>
      <c r="G10" s="11">
        <v>4450431</v>
      </c>
      <c r="H10" s="12">
        <v>81200</v>
      </c>
      <c r="I10" s="11">
        <v>455999</v>
      </c>
      <c r="J10" s="11">
        <v>4075632</v>
      </c>
      <c r="K10" s="12">
        <v>39900</v>
      </c>
      <c r="L10" s="11">
        <v>447269</v>
      </c>
      <c r="M10" s="11">
        <f t="shared" si="3"/>
        <v>3668263</v>
      </c>
    </row>
    <row r="11" spans="1:13" ht="18" customHeight="1">
      <c r="A11" s="33" t="s">
        <v>9</v>
      </c>
      <c r="B11" s="34">
        <v>11500</v>
      </c>
      <c r="C11" s="34">
        <v>75090</v>
      </c>
      <c r="D11" s="34">
        <v>331101</v>
      </c>
      <c r="E11" s="23">
        <v>55200</v>
      </c>
      <c r="F11" s="18">
        <f>63476+32815</f>
        <v>96291</v>
      </c>
      <c r="G11" s="18">
        <f>322825+37804</f>
        <v>360629</v>
      </c>
      <c r="H11" s="21">
        <v>148500</v>
      </c>
      <c r="I11" s="18">
        <f>60074+19566</f>
        <v>79640</v>
      </c>
      <c r="J11" s="18">
        <f>G11+H11-I11</f>
        <v>429489</v>
      </c>
      <c r="K11" s="12">
        <v>70200</v>
      </c>
      <c r="L11" s="11">
        <v>60005</v>
      </c>
      <c r="M11" s="18">
        <f t="shared" si="3"/>
        <v>439684</v>
      </c>
    </row>
    <row r="12" spans="1:13" ht="18" customHeight="1">
      <c r="A12" s="30" t="s">
        <v>10</v>
      </c>
      <c r="B12" s="31">
        <v>18200</v>
      </c>
      <c r="C12" s="31">
        <v>17235</v>
      </c>
      <c r="D12" s="31">
        <v>105248</v>
      </c>
      <c r="E12" s="13" t="s">
        <v>29</v>
      </c>
      <c r="F12" s="11">
        <v>19597</v>
      </c>
      <c r="G12" s="11">
        <v>85651</v>
      </c>
      <c r="H12" s="14">
        <v>32100</v>
      </c>
      <c r="I12" s="11">
        <v>18956</v>
      </c>
      <c r="J12" s="11">
        <v>98795</v>
      </c>
      <c r="K12" s="14">
        <v>10400</v>
      </c>
      <c r="L12" s="11">
        <v>18927</v>
      </c>
      <c r="M12" s="11">
        <f t="shared" si="3"/>
        <v>90268</v>
      </c>
    </row>
    <row r="13" spans="1:13" ht="25.5" customHeight="1">
      <c r="A13" s="32" t="s">
        <v>37</v>
      </c>
      <c r="B13" s="35" t="s">
        <v>29</v>
      </c>
      <c r="C13" s="31">
        <v>80039</v>
      </c>
      <c r="D13" s="31">
        <v>349324</v>
      </c>
      <c r="E13" s="13" t="s">
        <v>29</v>
      </c>
      <c r="F13" s="11">
        <v>77764</v>
      </c>
      <c r="G13" s="11">
        <v>271560</v>
      </c>
      <c r="H13" s="14" t="s">
        <v>29</v>
      </c>
      <c r="I13" s="11">
        <v>81589</v>
      </c>
      <c r="J13" s="11">
        <v>189971</v>
      </c>
      <c r="K13" s="14" t="s">
        <v>29</v>
      </c>
      <c r="L13" s="11">
        <v>63472</v>
      </c>
      <c r="M13" s="11">
        <v>126500</v>
      </c>
    </row>
    <row r="14" spans="1:13" ht="25.5" customHeight="1">
      <c r="A14" s="32" t="s">
        <v>38</v>
      </c>
      <c r="B14" s="31">
        <v>19900</v>
      </c>
      <c r="C14" s="31">
        <v>1523</v>
      </c>
      <c r="D14" s="31">
        <v>91777</v>
      </c>
      <c r="E14" s="13" t="s">
        <v>29</v>
      </c>
      <c r="F14" s="11">
        <v>1538</v>
      </c>
      <c r="G14" s="11">
        <v>90239</v>
      </c>
      <c r="H14" s="14">
        <v>14300</v>
      </c>
      <c r="I14" s="11">
        <v>1552</v>
      </c>
      <c r="J14" s="11">
        <v>102987</v>
      </c>
      <c r="K14" s="14" t="s">
        <v>29</v>
      </c>
      <c r="L14" s="11">
        <v>5095</v>
      </c>
      <c r="M14" s="11">
        <f>J14-L14</f>
        <v>97892</v>
      </c>
    </row>
    <row r="15" spans="1:13" ht="18" customHeight="1">
      <c r="A15" s="33" t="s">
        <v>11</v>
      </c>
      <c r="B15" s="34">
        <v>885500</v>
      </c>
      <c r="C15" s="34">
        <v>901397</v>
      </c>
      <c r="D15" s="34">
        <v>7551144</v>
      </c>
      <c r="E15" s="23">
        <v>424700</v>
      </c>
      <c r="F15" s="18">
        <f>817084+57872</f>
        <v>874956</v>
      </c>
      <c r="G15" s="18">
        <f>7158760+242952</f>
        <v>7401712</v>
      </c>
      <c r="H15" s="21">
        <v>713500</v>
      </c>
      <c r="I15" s="18">
        <f>840601+54008</f>
        <v>894609</v>
      </c>
      <c r="J15" s="18">
        <f>G15+H15-I15</f>
        <v>7220603</v>
      </c>
      <c r="K15" s="12">
        <v>179900</v>
      </c>
      <c r="L15" s="11">
        <v>970494</v>
      </c>
      <c r="M15" s="18">
        <f t="shared" si="3"/>
        <v>6430009</v>
      </c>
    </row>
    <row r="16" spans="1:13" ht="18" customHeight="1">
      <c r="A16" s="30" t="s">
        <v>12</v>
      </c>
      <c r="B16" s="31">
        <v>171000</v>
      </c>
      <c r="C16" s="31">
        <v>117167</v>
      </c>
      <c r="D16" s="31">
        <v>1411802</v>
      </c>
      <c r="E16" s="10">
        <v>110700</v>
      </c>
      <c r="F16" s="12">
        <v>118807</v>
      </c>
      <c r="G16" s="12">
        <v>1403695</v>
      </c>
      <c r="H16" s="12">
        <v>33800</v>
      </c>
      <c r="I16" s="12">
        <v>128447</v>
      </c>
      <c r="J16" s="12">
        <v>1309048</v>
      </c>
      <c r="K16" s="12">
        <v>16400</v>
      </c>
      <c r="L16" s="12">
        <v>139552</v>
      </c>
      <c r="M16" s="11">
        <f t="shared" si="3"/>
        <v>1185896</v>
      </c>
    </row>
    <row r="17" spans="1:13" ht="25.5" customHeight="1">
      <c r="A17" s="32" t="s">
        <v>34</v>
      </c>
      <c r="B17" s="47">
        <v>2247600</v>
      </c>
      <c r="C17" s="47">
        <v>279732</v>
      </c>
      <c r="D17" s="47">
        <v>11749197</v>
      </c>
      <c r="E17" s="44">
        <v>1758500</v>
      </c>
      <c r="F17" s="42">
        <v>424755</v>
      </c>
      <c r="G17" s="42">
        <v>13082942</v>
      </c>
      <c r="H17" s="42">
        <v>1571300</v>
      </c>
      <c r="I17" s="42">
        <v>522028</v>
      </c>
      <c r="J17" s="42">
        <v>14132214</v>
      </c>
      <c r="K17" s="42">
        <v>1285957</v>
      </c>
      <c r="L17" s="42">
        <v>742530</v>
      </c>
      <c r="M17" s="43">
        <f t="shared" si="3"/>
        <v>14675641</v>
      </c>
    </row>
    <row r="18" spans="1:13" ht="25.5" customHeight="1">
      <c r="A18" s="32" t="s">
        <v>35</v>
      </c>
      <c r="B18" s="47"/>
      <c r="C18" s="47"/>
      <c r="D18" s="47"/>
      <c r="E18" s="44"/>
      <c r="F18" s="42"/>
      <c r="G18" s="42"/>
      <c r="H18" s="42"/>
      <c r="I18" s="42"/>
      <c r="J18" s="42"/>
      <c r="K18" s="42"/>
      <c r="L18" s="42"/>
      <c r="M18" s="43"/>
    </row>
    <row r="19" spans="1:13" ht="25.5" customHeight="1">
      <c r="A19" s="32" t="s">
        <v>40</v>
      </c>
      <c r="B19" s="47"/>
      <c r="C19" s="47"/>
      <c r="D19" s="47"/>
      <c r="E19" s="44"/>
      <c r="F19" s="42"/>
      <c r="G19" s="42"/>
      <c r="H19" s="42"/>
      <c r="I19" s="42"/>
      <c r="J19" s="42"/>
      <c r="K19" s="42"/>
      <c r="L19" s="42"/>
      <c r="M19" s="43"/>
    </row>
    <row r="20" spans="1:13" ht="18" customHeight="1">
      <c r="A20" s="33" t="s">
        <v>14</v>
      </c>
      <c r="B20" s="34">
        <v>1026300</v>
      </c>
      <c r="C20" s="34">
        <v>171110</v>
      </c>
      <c r="D20" s="34">
        <v>3172540</v>
      </c>
      <c r="E20" s="23">
        <v>47700</v>
      </c>
      <c r="F20" s="24">
        <f>182810+12630</f>
        <v>195440</v>
      </c>
      <c r="G20" s="21">
        <f>3037430+44460</f>
        <v>3081890</v>
      </c>
      <c r="H20" s="21">
        <v>84100</v>
      </c>
      <c r="I20" s="21">
        <f>335940+12710</f>
        <v>348650</v>
      </c>
      <c r="J20" s="21">
        <f>G20+H20-I20</f>
        <v>2817340</v>
      </c>
      <c r="K20" s="14" t="s">
        <v>29</v>
      </c>
      <c r="L20" s="12">
        <v>433320</v>
      </c>
      <c r="M20" s="12">
        <f>J20-L20</f>
        <v>2384020</v>
      </c>
    </row>
    <row r="21" spans="1:13" ht="18" customHeight="1">
      <c r="A21" s="30" t="s">
        <v>15</v>
      </c>
      <c r="B21" s="35" t="s">
        <v>29</v>
      </c>
      <c r="C21" s="31">
        <v>8114</v>
      </c>
      <c r="D21" s="31">
        <v>109651</v>
      </c>
      <c r="E21" s="13" t="s">
        <v>29</v>
      </c>
      <c r="F21" s="12">
        <v>8153</v>
      </c>
      <c r="G21" s="12">
        <v>101498</v>
      </c>
      <c r="H21" s="14" t="s">
        <v>41</v>
      </c>
      <c r="I21" s="12">
        <v>8001</v>
      </c>
      <c r="J21" s="12">
        <v>93497</v>
      </c>
      <c r="K21" s="14" t="s">
        <v>29</v>
      </c>
      <c r="L21" s="12">
        <v>8161</v>
      </c>
      <c r="M21" s="12">
        <f>J21-L21</f>
        <v>85336</v>
      </c>
    </row>
    <row r="22" spans="1:13" ht="25.5" customHeight="1">
      <c r="A22" s="32" t="s">
        <v>36</v>
      </c>
      <c r="B22" s="35" t="s">
        <v>29</v>
      </c>
      <c r="C22" s="31">
        <v>153100</v>
      </c>
      <c r="D22" s="31">
        <v>76664</v>
      </c>
      <c r="E22" s="13" t="s">
        <v>29</v>
      </c>
      <c r="F22" s="12">
        <v>76664</v>
      </c>
      <c r="G22" s="14" t="s">
        <v>29</v>
      </c>
      <c r="H22" s="14" t="s">
        <v>41</v>
      </c>
      <c r="I22" s="14" t="s">
        <v>41</v>
      </c>
      <c r="J22" s="14" t="s">
        <v>41</v>
      </c>
      <c r="K22" s="14" t="s">
        <v>29</v>
      </c>
      <c r="L22" s="14" t="s">
        <v>29</v>
      </c>
      <c r="M22" s="14" t="s">
        <v>29</v>
      </c>
    </row>
    <row r="23" spans="1:13" ht="22.5">
      <c r="A23" s="32" t="s">
        <v>42</v>
      </c>
      <c r="B23" s="35" t="s">
        <v>41</v>
      </c>
      <c r="C23" s="35" t="s">
        <v>41</v>
      </c>
      <c r="D23" s="35" t="s">
        <v>41</v>
      </c>
      <c r="E23" s="13" t="s">
        <v>41</v>
      </c>
      <c r="F23" s="14" t="s">
        <v>41</v>
      </c>
      <c r="G23" s="14" t="s">
        <v>41</v>
      </c>
      <c r="H23" s="14">
        <v>3000</v>
      </c>
      <c r="I23" s="14" t="s">
        <v>41</v>
      </c>
      <c r="J23" s="14">
        <v>3000</v>
      </c>
      <c r="K23" s="14">
        <v>3300</v>
      </c>
      <c r="L23" s="14" t="s">
        <v>29</v>
      </c>
      <c r="M23" s="14">
        <v>6300</v>
      </c>
    </row>
    <row r="24" spans="1:13" ht="18" customHeight="1">
      <c r="A24" s="28" t="s">
        <v>27</v>
      </c>
      <c r="B24" s="29">
        <f aca="true" t="shared" si="4" ref="B24:G24">SUM(B25:B39)</f>
        <v>3150720</v>
      </c>
      <c r="C24" s="29">
        <f t="shared" si="4"/>
        <v>2786191</v>
      </c>
      <c r="D24" s="29">
        <f t="shared" si="4"/>
        <v>56870939</v>
      </c>
      <c r="E24" s="8">
        <f t="shared" si="4"/>
        <v>3692300</v>
      </c>
      <c r="F24" s="9">
        <f t="shared" si="4"/>
        <v>2986659</v>
      </c>
      <c r="G24" s="9">
        <f t="shared" si="4"/>
        <v>57529680</v>
      </c>
      <c r="H24" s="9">
        <f aca="true" t="shared" si="5" ref="H24:M24">SUM(H25:H39)</f>
        <v>3523200</v>
      </c>
      <c r="I24" s="9">
        <f t="shared" si="5"/>
        <v>2852706</v>
      </c>
      <c r="J24" s="9">
        <f t="shared" si="5"/>
        <v>58200174</v>
      </c>
      <c r="K24" s="9">
        <f t="shared" si="5"/>
        <v>5377700</v>
      </c>
      <c r="L24" s="9">
        <f t="shared" si="5"/>
        <v>5318574</v>
      </c>
      <c r="M24" s="9">
        <f t="shared" si="5"/>
        <v>58019517</v>
      </c>
    </row>
    <row r="25" spans="1:13" ht="25.5" customHeight="1">
      <c r="A25" s="32" t="s">
        <v>33</v>
      </c>
      <c r="B25" s="35" t="s">
        <v>29</v>
      </c>
      <c r="C25" s="31">
        <v>12856</v>
      </c>
      <c r="D25" s="31">
        <v>27258</v>
      </c>
      <c r="E25" s="13" t="s">
        <v>29</v>
      </c>
      <c r="F25" s="12">
        <v>12774</v>
      </c>
      <c r="G25" s="12">
        <v>14484</v>
      </c>
      <c r="H25" s="14" t="s">
        <v>41</v>
      </c>
      <c r="I25" s="12">
        <v>11278</v>
      </c>
      <c r="J25" s="12">
        <v>3206</v>
      </c>
      <c r="K25" s="14" t="s">
        <v>29</v>
      </c>
      <c r="L25" s="12">
        <v>1903</v>
      </c>
      <c r="M25" s="12">
        <v>1303</v>
      </c>
    </row>
    <row r="26" spans="1:13" ht="18" customHeight="1">
      <c r="A26" s="30" t="s">
        <v>16</v>
      </c>
      <c r="B26" s="35" t="s">
        <v>29</v>
      </c>
      <c r="C26" s="31">
        <v>81600</v>
      </c>
      <c r="D26" s="31">
        <v>81600</v>
      </c>
      <c r="E26" s="13" t="s">
        <v>29</v>
      </c>
      <c r="F26" s="12">
        <v>81600</v>
      </c>
      <c r="G26" s="14" t="s">
        <v>29</v>
      </c>
      <c r="H26" s="14" t="s">
        <v>41</v>
      </c>
      <c r="I26" s="14" t="s">
        <v>41</v>
      </c>
      <c r="J26" s="14" t="s">
        <v>41</v>
      </c>
      <c r="K26" s="14" t="s">
        <v>29</v>
      </c>
      <c r="L26" s="14" t="s">
        <v>29</v>
      </c>
      <c r="M26" s="14" t="s">
        <v>29</v>
      </c>
    </row>
    <row r="27" spans="1:13" ht="18" customHeight="1">
      <c r="A27" s="30" t="s">
        <v>17</v>
      </c>
      <c r="B27" s="31">
        <v>146500</v>
      </c>
      <c r="C27" s="31">
        <v>83832</v>
      </c>
      <c r="D27" s="31">
        <v>1822407</v>
      </c>
      <c r="E27" s="10">
        <v>118800</v>
      </c>
      <c r="F27" s="12">
        <v>93442</v>
      </c>
      <c r="G27" s="12">
        <v>1847765</v>
      </c>
      <c r="H27" s="12">
        <v>86000</v>
      </c>
      <c r="I27" s="12">
        <v>104041</v>
      </c>
      <c r="J27" s="12">
        <v>1829724</v>
      </c>
      <c r="K27" s="21">
        <v>257600</v>
      </c>
      <c r="L27" s="21">
        <v>125507</v>
      </c>
      <c r="M27" s="21">
        <v>1961817</v>
      </c>
    </row>
    <row r="28" spans="1:13" ht="18" customHeight="1">
      <c r="A28" s="30" t="s">
        <v>18</v>
      </c>
      <c r="B28" s="35" t="s">
        <v>29</v>
      </c>
      <c r="C28" s="31">
        <v>4340</v>
      </c>
      <c r="D28" s="31">
        <v>8680</v>
      </c>
      <c r="E28" s="13" t="s">
        <v>29</v>
      </c>
      <c r="F28" s="12">
        <v>4340</v>
      </c>
      <c r="G28" s="12">
        <v>4340</v>
      </c>
      <c r="H28" s="14">
        <v>275000</v>
      </c>
      <c r="I28" s="12">
        <v>4340</v>
      </c>
      <c r="J28" s="12">
        <v>275000</v>
      </c>
      <c r="K28" s="14">
        <v>21500</v>
      </c>
      <c r="L28" s="14" t="s">
        <v>29</v>
      </c>
      <c r="M28" s="12">
        <v>296500</v>
      </c>
    </row>
    <row r="29" spans="1:13" ht="18" customHeight="1">
      <c r="A29" s="30" t="s">
        <v>19</v>
      </c>
      <c r="B29" s="31">
        <v>90100</v>
      </c>
      <c r="C29" s="31">
        <v>700882</v>
      </c>
      <c r="D29" s="31">
        <v>2998671</v>
      </c>
      <c r="E29" s="13" t="s">
        <v>29</v>
      </c>
      <c r="F29" s="12">
        <v>671278</v>
      </c>
      <c r="G29" s="12">
        <v>2327393</v>
      </c>
      <c r="H29" s="14">
        <v>16700</v>
      </c>
      <c r="I29" s="12">
        <v>579355</v>
      </c>
      <c r="J29" s="12">
        <v>1764738</v>
      </c>
      <c r="K29" s="14" t="s">
        <v>29</v>
      </c>
      <c r="L29" s="21">
        <v>459804</v>
      </c>
      <c r="M29" s="21">
        <v>1066002</v>
      </c>
    </row>
    <row r="30" spans="1:13" ht="18" customHeight="1">
      <c r="A30" s="30" t="s">
        <v>20</v>
      </c>
      <c r="B30" s="31">
        <v>80300</v>
      </c>
      <c r="C30" s="31">
        <v>11815</v>
      </c>
      <c r="D30" s="31">
        <v>138575</v>
      </c>
      <c r="E30" s="10">
        <v>27900</v>
      </c>
      <c r="F30" s="12">
        <v>12796</v>
      </c>
      <c r="G30" s="12">
        <v>153679</v>
      </c>
      <c r="H30" s="12">
        <v>36800</v>
      </c>
      <c r="I30" s="12">
        <v>18709</v>
      </c>
      <c r="J30" s="12">
        <v>171770</v>
      </c>
      <c r="K30" s="14" t="s">
        <v>29</v>
      </c>
      <c r="L30" s="21">
        <v>18709</v>
      </c>
      <c r="M30" s="21">
        <v>152210</v>
      </c>
    </row>
    <row r="31" spans="1:13" ht="18" customHeight="1">
      <c r="A31" s="30" t="s">
        <v>21</v>
      </c>
      <c r="B31" s="31">
        <v>2363720</v>
      </c>
      <c r="C31" s="31">
        <v>1335503</v>
      </c>
      <c r="D31" s="31">
        <v>39004433</v>
      </c>
      <c r="E31" s="10">
        <v>2992800</v>
      </c>
      <c r="F31" s="12">
        <v>1503355</v>
      </c>
      <c r="G31" s="12">
        <v>40448488</v>
      </c>
      <c r="H31" s="12">
        <v>2299800</v>
      </c>
      <c r="I31" s="12">
        <v>1538992</v>
      </c>
      <c r="J31" s="12">
        <v>41209296</v>
      </c>
      <c r="K31" s="21">
        <v>3690300</v>
      </c>
      <c r="L31" s="21">
        <v>3611565</v>
      </c>
      <c r="M31" s="21">
        <v>41288031</v>
      </c>
    </row>
    <row r="32" spans="1:13" ht="18" customHeight="1">
      <c r="A32" s="30" t="s">
        <v>22</v>
      </c>
      <c r="B32" s="31">
        <v>150100</v>
      </c>
      <c r="C32" s="31">
        <v>45107</v>
      </c>
      <c r="D32" s="31">
        <v>1495852</v>
      </c>
      <c r="E32" s="10">
        <v>32600</v>
      </c>
      <c r="F32" s="12">
        <v>76655</v>
      </c>
      <c r="G32" s="12">
        <v>1450287</v>
      </c>
      <c r="H32" s="12">
        <v>20400</v>
      </c>
      <c r="I32" s="12">
        <v>54350</v>
      </c>
      <c r="J32" s="12">
        <v>1416337</v>
      </c>
      <c r="K32" s="21">
        <v>16700</v>
      </c>
      <c r="L32" s="21">
        <v>55456</v>
      </c>
      <c r="M32" s="21">
        <v>1377581</v>
      </c>
    </row>
    <row r="33" spans="1:13" ht="25.5" customHeight="1">
      <c r="A33" s="32" t="s">
        <v>32</v>
      </c>
      <c r="B33" s="31">
        <v>28600</v>
      </c>
      <c r="C33" s="31">
        <v>84255</v>
      </c>
      <c r="D33" s="31">
        <v>1844549</v>
      </c>
      <c r="E33" s="13" t="s">
        <v>45</v>
      </c>
      <c r="F33" s="11">
        <v>89035</v>
      </c>
      <c r="G33" s="11">
        <v>1755514</v>
      </c>
      <c r="H33" s="14" t="s">
        <v>45</v>
      </c>
      <c r="I33" s="11">
        <v>83002</v>
      </c>
      <c r="J33" s="11">
        <v>1672512</v>
      </c>
      <c r="K33" s="22">
        <v>12700</v>
      </c>
      <c r="L33" s="18">
        <v>94610</v>
      </c>
      <c r="M33" s="18">
        <v>1590602</v>
      </c>
    </row>
    <row r="34" spans="1:13" ht="18" customHeight="1">
      <c r="A34" s="30" t="s">
        <v>23</v>
      </c>
      <c r="B34" s="31">
        <v>48200</v>
      </c>
      <c r="C34" s="31">
        <v>138271</v>
      </c>
      <c r="D34" s="31">
        <v>3406784</v>
      </c>
      <c r="E34" s="10">
        <v>10900</v>
      </c>
      <c r="F34" s="11">
        <v>138338</v>
      </c>
      <c r="G34" s="11">
        <v>3279346</v>
      </c>
      <c r="H34" s="12">
        <v>15900</v>
      </c>
      <c r="I34" s="11">
        <v>143552</v>
      </c>
      <c r="J34" s="11">
        <v>3151694</v>
      </c>
      <c r="K34" s="21">
        <v>62100</v>
      </c>
      <c r="L34" s="18">
        <v>213668</v>
      </c>
      <c r="M34" s="18">
        <v>3000126</v>
      </c>
    </row>
    <row r="35" spans="1:13" ht="18" customHeight="1">
      <c r="A35" s="30" t="s">
        <v>31</v>
      </c>
      <c r="B35" s="31">
        <v>169400</v>
      </c>
      <c r="C35" s="35" t="s">
        <v>29</v>
      </c>
      <c r="D35" s="31">
        <v>169400</v>
      </c>
      <c r="E35" s="10">
        <v>509300</v>
      </c>
      <c r="F35" s="14" t="s">
        <v>45</v>
      </c>
      <c r="G35" s="11">
        <v>678700</v>
      </c>
      <c r="H35" s="12">
        <v>546900</v>
      </c>
      <c r="I35" s="14" t="s">
        <v>45</v>
      </c>
      <c r="J35" s="11">
        <v>1225600</v>
      </c>
      <c r="K35" s="21">
        <v>676900</v>
      </c>
      <c r="L35" s="22">
        <v>5127</v>
      </c>
      <c r="M35" s="18">
        <v>1897373</v>
      </c>
    </row>
    <row r="36" spans="1:13" ht="22.5">
      <c r="A36" s="32" t="s">
        <v>43</v>
      </c>
      <c r="B36" s="35" t="s">
        <v>29</v>
      </c>
      <c r="C36" s="35" t="s">
        <v>29</v>
      </c>
      <c r="D36" s="35" t="s">
        <v>29</v>
      </c>
      <c r="E36" s="13" t="s">
        <v>45</v>
      </c>
      <c r="F36" s="14" t="s">
        <v>45</v>
      </c>
      <c r="G36" s="14" t="s">
        <v>45</v>
      </c>
      <c r="H36" s="12">
        <v>225700</v>
      </c>
      <c r="I36" s="14" t="s">
        <v>45</v>
      </c>
      <c r="J36" s="11">
        <v>225700</v>
      </c>
      <c r="K36" s="21">
        <v>241700</v>
      </c>
      <c r="L36" s="25" t="s">
        <v>29</v>
      </c>
      <c r="M36" s="18">
        <v>467400</v>
      </c>
    </row>
    <row r="37" spans="1:13" ht="18" customHeight="1">
      <c r="A37" s="30" t="s">
        <v>24</v>
      </c>
      <c r="B37" s="35" t="s">
        <v>29</v>
      </c>
      <c r="C37" s="31">
        <v>9606</v>
      </c>
      <c r="D37" s="31">
        <v>166134</v>
      </c>
      <c r="E37" s="13" t="s">
        <v>29</v>
      </c>
      <c r="F37" s="11">
        <v>15696</v>
      </c>
      <c r="G37" s="11">
        <v>150438</v>
      </c>
      <c r="H37" s="14" t="s">
        <v>41</v>
      </c>
      <c r="I37" s="11">
        <v>19739</v>
      </c>
      <c r="J37" s="11">
        <v>130699</v>
      </c>
      <c r="K37" s="14" t="s">
        <v>29</v>
      </c>
      <c r="L37" s="11">
        <v>23181</v>
      </c>
      <c r="M37" s="11">
        <v>107518</v>
      </c>
    </row>
    <row r="38" spans="1:13" ht="18" customHeight="1">
      <c r="A38" s="30" t="s">
        <v>25</v>
      </c>
      <c r="B38" s="31">
        <v>73800</v>
      </c>
      <c r="C38" s="31">
        <v>269487</v>
      </c>
      <c r="D38" s="31">
        <v>5621452</v>
      </c>
      <c r="E38" s="13" t="s">
        <v>29</v>
      </c>
      <c r="F38" s="11">
        <v>278279</v>
      </c>
      <c r="G38" s="11">
        <v>5343173</v>
      </c>
      <c r="H38" s="14" t="s">
        <v>41</v>
      </c>
      <c r="I38" s="11">
        <v>285817</v>
      </c>
      <c r="J38" s="11">
        <v>5057356</v>
      </c>
      <c r="K38" s="22">
        <v>398200</v>
      </c>
      <c r="L38" s="18">
        <v>687956</v>
      </c>
      <c r="M38" s="18">
        <v>4767600</v>
      </c>
    </row>
    <row r="39" spans="1:13" ht="18" customHeight="1">
      <c r="A39" s="36" t="s">
        <v>26</v>
      </c>
      <c r="B39" s="37" t="s">
        <v>29</v>
      </c>
      <c r="C39" s="38">
        <v>8637</v>
      </c>
      <c r="D39" s="38">
        <v>85144</v>
      </c>
      <c r="E39" s="15" t="s">
        <v>29</v>
      </c>
      <c r="F39" s="16">
        <v>9071</v>
      </c>
      <c r="G39" s="16">
        <v>76073</v>
      </c>
      <c r="H39" s="17" t="s">
        <v>41</v>
      </c>
      <c r="I39" s="16">
        <v>9531</v>
      </c>
      <c r="J39" s="16">
        <v>66542</v>
      </c>
      <c r="K39" s="19" t="s">
        <v>45</v>
      </c>
      <c r="L39" s="20">
        <v>21088</v>
      </c>
      <c r="M39" s="20">
        <v>45454</v>
      </c>
    </row>
    <row r="40" ht="18" customHeight="1">
      <c r="A40" s="3" t="s">
        <v>28</v>
      </c>
    </row>
  </sheetData>
  <sheetProtection/>
  <mergeCells count="19">
    <mergeCell ref="E17:E19"/>
    <mergeCell ref="F17:F19"/>
    <mergeCell ref="E3:G3"/>
    <mergeCell ref="G17:G19"/>
    <mergeCell ref="A3:A4"/>
    <mergeCell ref="B17:B19"/>
    <mergeCell ref="C17:C19"/>
    <mergeCell ref="D17:D19"/>
    <mergeCell ref="B3:D3"/>
    <mergeCell ref="K1:M1"/>
    <mergeCell ref="K3:M3"/>
    <mergeCell ref="K17:K19"/>
    <mergeCell ref="L17:L19"/>
    <mergeCell ref="M17:M19"/>
    <mergeCell ref="B1:J1"/>
    <mergeCell ref="H3:J3"/>
    <mergeCell ref="H17:H19"/>
    <mergeCell ref="I17:I19"/>
    <mergeCell ref="J17:J1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2009-01-27T08:27:52Z</cp:lastPrinted>
  <dcterms:created xsi:type="dcterms:W3CDTF">2005-12-13T02:42:30Z</dcterms:created>
  <dcterms:modified xsi:type="dcterms:W3CDTF">2009-03-24T04:49:37Z</dcterms:modified>
  <cp:category/>
  <cp:version/>
  <cp:contentType/>
  <cp:contentStatus/>
</cp:coreProperties>
</file>