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96" yWindow="885" windowWidth="13995" windowHeight="8985" tabRatio="445" activeTab="0"/>
  </bookViews>
  <sheets>
    <sheet name="0410" sheetId="1" r:id="rId1"/>
  </sheets>
  <definedNames>
    <definedName name="_xlnm.Print_Titles" localSheetId="0">'0410'!$A:$C</definedName>
  </definedNames>
  <calcPr fullCalcOnLoad="1"/>
</workbook>
</file>

<file path=xl/sharedStrings.xml><?xml version="1.0" encoding="utf-8"?>
<sst xmlns="http://schemas.openxmlformats.org/spreadsheetml/2006/main" count="78" uniqueCount="24">
  <si>
    <t>年</t>
  </si>
  <si>
    <t>総数</t>
  </si>
  <si>
    <t>工場</t>
  </si>
  <si>
    <t>住宅</t>
  </si>
  <si>
    <t>倉庫</t>
  </si>
  <si>
    <t>道路</t>
  </si>
  <si>
    <t>その他</t>
  </si>
  <si>
    <t>計</t>
  </si>
  <si>
    <t>資料：農業委員会</t>
  </si>
  <si>
    <t>面積</t>
  </si>
  <si>
    <t>件数</t>
  </si>
  <si>
    <t>農地転用の状況</t>
  </si>
  <si>
    <t>市街化
区域</t>
  </si>
  <si>
    <t>その他
区域</t>
  </si>
  <si>
    <t>調整
区域</t>
  </si>
  <si>
    <t>公共用
施設</t>
  </si>
  <si>
    <t>農業用
施設</t>
  </si>
  <si>
    <t>資材
置場</t>
  </si>
  <si>
    <t>各年12月31日現在　単位：件、㎡</t>
  </si>
  <si>
    <t>平成18年</t>
  </si>
  <si>
    <t>平成19年</t>
  </si>
  <si>
    <t>平成20年</t>
  </si>
  <si>
    <t>平成21年</t>
  </si>
  <si>
    <t>平成22年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</si>
</sst>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  <numFmt numFmtId="178" formatCode="#,##0.00_ ;[Red]\-#,##0.00\ "/>
    <numFmt numFmtId="179" formatCode="0_);[Red]\(0\)"/>
    <numFmt numFmtId="180" formatCode="#,##0.00;[Red]#,##0.00"/>
    <numFmt numFmtId="181" formatCode="#,##0;[Red]#,##0"/>
    <numFmt numFmtId="182" formatCode="#,##0;;&quot;-&quot;"/>
  </numFmts>
  <fonts count="40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182" fontId="5" fillId="0" borderId="14" xfId="48" applyNumberFormat="1" applyFont="1" applyBorder="1" applyAlignment="1">
      <alignment vertical="center"/>
    </xf>
    <xf numFmtId="182" fontId="0" fillId="0" borderId="15" xfId="48" applyNumberFormat="1" applyFont="1" applyBorder="1" applyAlignment="1">
      <alignment vertical="center"/>
    </xf>
    <xf numFmtId="182" fontId="0" fillId="0" borderId="0" xfId="48" applyNumberFormat="1" applyFont="1" applyFill="1" applyBorder="1" applyAlignment="1">
      <alignment vertical="center"/>
    </xf>
    <xf numFmtId="182" fontId="0" fillId="0" borderId="0" xfId="48" applyNumberFormat="1" applyFont="1" applyBorder="1" applyAlignment="1">
      <alignment vertical="center"/>
    </xf>
    <xf numFmtId="182" fontId="5" fillId="0" borderId="14" xfId="48" applyNumberFormat="1" applyFont="1" applyFill="1" applyBorder="1" applyAlignment="1">
      <alignment vertical="center"/>
    </xf>
    <xf numFmtId="182" fontId="5" fillId="0" borderId="16" xfId="48" applyNumberFormat="1" applyFont="1" applyBorder="1" applyAlignment="1">
      <alignment vertical="center"/>
    </xf>
    <xf numFmtId="182" fontId="0" fillId="0" borderId="17" xfId="48" applyNumberFormat="1" applyFont="1" applyBorder="1" applyAlignment="1">
      <alignment vertical="center"/>
    </xf>
    <xf numFmtId="182" fontId="5" fillId="0" borderId="18" xfId="48" applyNumberFormat="1" applyFont="1" applyBorder="1" applyAlignment="1">
      <alignment vertical="center"/>
    </xf>
    <xf numFmtId="182" fontId="0" fillId="0" borderId="15" xfId="48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182" fontId="5" fillId="0" borderId="16" xfId="48" applyNumberFormat="1" applyFont="1" applyFill="1" applyBorder="1" applyAlignment="1">
      <alignment vertical="center"/>
    </xf>
    <xf numFmtId="182" fontId="0" fillId="0" borderId="17" xfId="48" applyNumberFormat="1" applyFont="1" applyFill="1" applyBorder="1" applyAlignment="1">
      <alignment vertical="center"/>
    </xf>
    <xf numFmtId="182" fontId="5" fillId="0" borderId="18" xfId="48" applyNumberFormat="1" applyFont="1" applyFill="1" applyBorder="1" applyAlignment="1">
      <alignment vertical="center"/>
    </xf>
    <xf numFmtId="182" fontId="0" fillId="0" borderId="0" xfId="48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4"/>
  <sheetViews>
    <sheetView tabSelected="1" zoomScaleSheetLayoutView="10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L1"/>
    </sheetView>
  </sheetViews>
  <sheetFormatPr defaultColWidth="9.00390625" defaultRowHeight="12"/>
  <cols>
    <col min="1" max="1" width="10.00390625" style="0" bestFit="1" customWidth="1"/>
    <col min="2" max="3" width="6.875" style="0" customWidth="1"/>
    <col min="4" max="4" width="11.00390625" style="0" customWidth="1"/>
    <col min="5" max="12" width="8.875" style="0" customWidth="1"/>
  </cols>
  <sheetData>
    <row r="1" spans="1:12" ht="17.25">
      <c r="A1" s="23" t="s">
        <v>11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1:256" s="6" customFormat="1" ht="18" customHeight="1" thickBot="1">
      <c r="K2" s="7"/>
      <c r="L2" s="7" t="s">
        <v>18</v>
      </c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6" customFormat="1" ht="27.75" customHeight="1">
      <c r="A3" s="24" t="s">
        <v>0</v>
      </c>
      <c r="B3" s="25"/>
      <c r="C3" s="25"/>
      <c r="D3" s="1" t="s">
        <v>1</v>
      </c>
      <c r="E3" s="1" t="s">
        <v>2</v>
      </c>
      <c r="F3" s="1" t="s">
        <v>3</v>
      </c>
      <c r="G3" s="1" t="s">
        <v>4</v>
      </c>
      <c r="H3" s="8" t="s">
        <v>16</v>
      </c>
      <c r="I3" s="8" t="s">
        <v>15</v>
      </c>
      <c r="J3" s="8" t="s">
        <v>17</v>
      </c>
      <c r="K3" s="1" t="s">
        <v>5</v>
      </c>
      <c r="L3" s="5" t="s">
        <v>6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6" customFormat="1" ht="17.25" customHeight="1">
      <c r="A4" s="26" t="s">
        <v>19</v>
      </c>
      <c r="B4" s="29" t="s">
        <v>12</v>
      </c>
      <c r="C4" s="18" t="s">
        <v>10</v>
      </c>
      <c r="D4" s="21">
        <f>SUM(E4:L4)</f>
        <v>99</v>
      </c>
      <c r="E4" s="17">
        <v>8</v>
      </c>
      <c r="F4" s="17">
        <v>70</v>
      </c>
      <c r="G4" s="17">
        <v>0</v>
      </c>
      <c r="H4" s="17">
        <v>0</v>
      </c>
      <c r="I4" s="17">
        <v>0</v>
      </c>
      <c r="J4" s="17">
        <v>1</v>
      </c>
      <c r="K4" s="17">
        <v>5</v>
      </c>
      <c r="L4" s="17">
        <v>15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6" customFormat="1" ht="17.25" customHeight="1">
      <c r="A5" s="27"/>
      <c r="B5" s="30"/>
      <c r="C5" s="18" t="s">
        <v>9</v>
      </c>
      <c r="D5" s="13">
        <f aca="true" t="shared" si="0" ref="D5:D19">SUM(E5:L5)</f>
        <v>75242.1</v>
      </c>
      <c r="E5" s="11">
        <v>16603</v>
      </c>
      <c r="F5" s="11">
        <v>51188.05</v>
      </c>
      <c r="G5" s="11">
        <v>0</v>
      </c>
      <c r="H5" s="11">
        <v>0</v>
      </c>
      <c r="I5" s="11">
        <v>0</v>
      </c>
      <c r="J5" s="11">
        <v>569</v>
      </c>
      <c r="K5" s="11">
        <v>218.05</v>
      </c>
      <c r="L5" s="11">
        <v>6664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6" customFormat="1" ht="17.25" customHeight="1">
      <c r="A6" s="27"/>
      <c r="B6" s="29" t="s">
        <v>14</v>
      </c>
      <c r="C6" s="18" t="s">
        <v>10</v>
      </c>
      <c r="D6" s="13">
        <f t="shared" si="0"/>
        <v>50</v>
      </c>
      <c r="E6" s="11">
        <v>9</v>
      </c>
      <c r="F6" s="11">
        <v>8</v>
      </c>
      <c r="G6" s="11">
        <v>0</v>
      </c>
      <c r="H6" s="11">
        <v>8</v>
      </c>
      <c r="I6" s="11">
        <v>0</v>
      </c>
      <c r="J6" s="11">
        <v>1</v>
      </c>
      <c r="K6" s="11">
        <v>0</v>
      </c>
      <c r="L6" s="11">
        <v>24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6" customFormat="1" ht="17.25" customHeight="1">
      <c r="A7" s="27"/>
      <c r="B7" s="30"/>
      <c r="C7" s="18" t="s">
        <v>9</v>
      </c>
      <c r="D7" s="13">
        <f t="shared" si="0"/>
        <v>98336.81</v>
      </c>
      <c r="E7" s="11">
        <v>24450</v>
      </c>
      <c r="F7" s="11">
        <v>3354.81</v>
      </c>
      <c r="G7" s="11">
        <v>0</v>
      </c>
      <c r="H7" s="11">
        <v>4333</v>
      </c>
      <c r="I7" s="11">
        <v>0</v>
      </c>
      <c r="J7" s="11">
        <v>595</v>
      </c>
      <c r="K7" s="11">
        <v>0</v>
      </c>
      <c r="L7" s="11">
        <v>65604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6" customFormat="1" ht="17.25" customHeight="1">
      <c r="A8" s="27"/>
      <c r="B8" s="29" t="s">
        <v>13</v>
      </c>
      <c r="C8" s="18" t="s">
        <v>10</v>
      </c>
      <c r="D8" s="13">
        <f t="shared" si="0"/>
        <v>70</v>
      </c>
      <c r="E8" s="11">
        <v>1</v>
      </c>
      <c r="F8" s="11">
        <v>52</v>
      </c>
      <c r="G8" s="11">
        <v>1</v>
      </c>
      <c r="H8" s="11">
        <v>0</v>
      </c>
      <c r="I8" s="11">
        <v>0</v>
      </c>
      <c r="J8" s="11">
        <v>1</v>
      </c>
      <c r="K8" s="11">
        <v>0</v>
      </c>
      <c r="L8" s="11">
        <v>15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6" customFormat="1" ht="17.25" customHeight="1">
      <c r="A9" s="27"/>
      <c r="B9" s="30"/>
      <c r="C9" s="18" t="s">
        <v>9</v>
      </c>
      <c r="D9" s="13">
        <f t="shared" si="0"/>
        <v>114732.79000000001</v>
      </c>
      <c r="E9" s="11">
        <v>7486</v>
      </c>
      <c r="F9" s="11">
        <v>20430.77</v>
      </c>
      <c r="G9" s="11">
        <v>421</v>
      </c>
      <c r="H9" s="11">
        <v>0</v>
      </c>
      <c r="I9" s="11">
        <v>0</v>
      </c>
      <c r="J9" s="11">
        <v>498.02</v>
      </c>
      <c r="K9" s="11">
        <v>0</v>
      </c>
      <c r="L9" s="11">
        <v>85897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6" customFormat="1" ht="17.25" customHeight="1">
      <c r="A10" s="27"/>
      <c r="B10" s="31" t="s">
        <v>7</v>
      </c>
      <c r="C10" s="18" t="s">
        <v>10</v>
      </c>
      <c r="D10" s="13">
        <f t="shared" si="0"/>
        <v>219</v>
      </c>
      <c r="E10" s="11">
        <f>E4+E6+E8</f>
        <v>18</v>
      </c>
      <c r="F10" s="11">
        <f aca="true" t="shared" si="1" ref="F10:L10">F4+F6+F8</f>
        <v>130</v>
      </c>
      <c r="G10" s="11">
        <f t="shared" si="1"/>
        <v>1</v>
      </c>
      <c r="H10" s="11">
        <f t="shared" si="1"/>
        <v>8</v>
      </c>
      <c r="I10" s="11">
        <f t="shared" si="1"/>
        <v>0</v>
      </c>
      <c r="J10" s="11">
        <f t="shared" si="1"/>
        <v>3</v>
      </c>
      <c r="K10" s="11">
        <f t="shared" si="1"/>
        <v>5</v>
      </c>
      <c r="L10" s="11">
        <f t="shared" si="1"/>
        <v>54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6" customFormat="1" ht="17.25" customHeight="1">
      <c r="A11" s="28"/>
      <c r="B11" s="32"/>
      <c r="C11" s="18" t="s">
        <v>9</v>
      </c>
      <c r="D11" s="19">
        <f t="shared" si="0"/>
        <v>288311.7</v>
      </c>
      <c r="E11" s="20">
        <f>E5+E7+E9</f>
        <v>48539</v>
      </c>
      <c r="F11" s="20">
        <f aca="true" t="shared" si="2" ref="F11:L11">F5+F7+F9</f>
        <v>74973.63</v>
      </c>
      <c r="G11" s="20">
        <f t="shared" si="2"/>
        <v>421</v>
      </c>
      <c r="H11" s="20">
        <f t="shared" si="2"/>
        <v>4333</v>
      </c>
      <c r="I11" s="20">
        <f t="shared" si="2"/>
        <v>0</v>
      </c>
      <c r="J11" s="20">
        <f t="shared" si="2"/>
        <v>1662.02</v>
      </c>
      <c r="K11" s="20">
        <f t="shared" si="2"/>
        <v>218.05</v>
      </c>
      <c r="L11" s="20">
        <f t="shared" si="2"/>
        <v>158165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6" customFormat="1" ht="17.25" customHeight="1">
      <c r="A12" s="26" t="s">
        <v>20</v>
      </c>
      <c r="B12" s="29" t="s">
        <v>12</v>
      </c>
      <c r="C12" s="18" t="s">
        <v>10</v>
      </c>
      <c r="D12" s="13">
        <f t="shared" si="0"/>
        <v>54</v>
      </c>
      <c r="E12" s="11"/>
      <c r="F12" s="11">
        <v>39</v>
      </c>
      <c r="G12" s="11">
        <v>1</v>
      </c>
      <c r="H12" s="11">
        <v>2</v>
      </c>
      <c r="I12" s="11">
        <v>0</v>
      </c>
      <c r="J12" s="11">
        <v>1</v>
      </c>
      <c r="K12" s="11">
        <v>2</v>
      </c>
      <c r="L12" s="11">
        <v>9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6" customFormat="1" ht="17.25" customHeight="1">
      <c r="A13" s="27"/>
      <c r="B13" s="30"/>
      <c r="C13" s="18" t="s">
        <v>9</v>
      </c>
      <c r="D13" s="13">
        <f t="shared" si="0"/>
        <v>52644</v>
      </c>
      <c r="E13" s="11"/>
      <c r="F13" s="11">
        <v>23370</v>
      </c>
      <c r="G13" s="11">
        <v>2143</v>
      </c>
      <c r="H13" s="11">
        <v>464</v>
      </c>
      <c r="I13" s="11">
        <v>0</v>
      </c>
      <c r="J13" s="11">
        <v>569</v>
      </c>
      <c r="K13" s="11">
        <v>99</v>
      </c>
      <c r="L13" s="11">
        <v>25999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6" customFormat="1" ht="17.25" customHeight="1">
      <c r="A14" s="27"/>
      <c r="B14" s="29" t="s">
        <v>14</v>
      </c>
      <c r="C14" s="18" t="s">
        <v>10</v>
      </c>
      <c r="D14" s="13">
        <f t="shared" si="0"/>
        <v>37</v>
      </c>
      <c r="E14" s="11">
        <v>4</v>
      </c>
      <c r="F14" s="11">
        <v>10</v>
      </c>
      <c r="G14" s="11">
        <v>2</v>
      </c>
      <c r="H14" s="11">
        <v>3</v>
      </c>
      <c r="I14" s="11">
        <v>1</v>
      </c>
      <c r="J14" s="11">
        <v>3</v>
      </c>
      <c r="K14" s="11">
        <v>0</v>
      </c>
      <c r="L14" s="11">
        <v>14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6" customFormat="1" ht="17.25" customHeight="1">
      <c r="A15" s="27"/>
      <c r="B15" s="30"/>
      <c r="C15" s="18" t="s">
        <v>9</v>
      </c>
      <c r="D15" s="13">
        <f t="shared" si="0"/>
        <v>87878</v>
      </c>
      <c r="E15" s="11">
        <v>3280</v>
      </c>
      <c r="F15" s="11">
        <v>3169</v>
      </c>
      <c r="G15" s="11">
        <v>1860</v>
      </c>
      <c r="H15" s="11">
        <v>867</v>
      </c>
      <c r="I15" s="11">
        <v>481</v>
      </c>
      <c r="J15" s="11">
        <v>1579</v>
      </c>
      <c r="K15" s="11">
        <v>0</v>
      </c>
      <c r="L15" s="11">
        <v>76642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6" customFormat="1" ht="17.25" customHeight="1">
      <c r="A16" s="27"/>
      <c r="B16" s="29" t="s">
        <v>13</v>
      </c>
      <c r="C16" s="18" t="s">
        <v>10</v>
      </c>
      <c r="D16" s="13">
        <f t="shared" si="0"/>
        <v>58</v>
      </c>
      <c r="E16" s="11">
        <v>1</v>
      </c>
      <c r="F16" s="11">
        <v>38</v>
      </c>
      <c r="G16" s="11">
        <v>1</v>
      </c>
      <c r="H16" s="11">
        <v>1</v>
      </c>
      <c r="I16" s="11">
        <v>0</v>
      </c>
      <c r="J16" s="11">
        <v>5</v>
      </c>
      <c r="K16" s="11">
        <v>0</v>
      </c>
      <c r="L16" s="11">
        <v>12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6" customFormat="1" ht="17.25" customHeight="1">
      <c r="A17" s="27"/>
      <c r="B17" s="30"/>
      <c r="C17" s="18" t="s">
        <v>9</v>
      </c>
      <c r="D17" s="13">
        <f t="shared" si="0"/>
        <v>99122</v>
      </c>
      <c r="E17" s="11">
        <v>1257</v>
      </c>
      <c r="F17" s="11">
        <v>14068</v>
      </c>
      <c r="G17" s="11">
        <v>526</v>
      </c>
      <c r="H17" s="11">
        <v>85</v>
      </c>
      <c r="I17" s="11">
        <v>0</v>
      </c>
      <c r="J17" s="11">
        <v>5559</v>
      </c>
      <c r="K17" s="11">
        <v>0</v>
      </c>
      <c r="L17" s="11">
        <v>77627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6" customFormat="1" ht="17.25" customHeight="1">
      <c r="A18" s="27"/>
      <c r="B18" s="31" t="s">
        <v>7</v>
      </c>
      <c r="C18" s="18" t="s">
        <v>10</v>
      </c>
      <c r="D18" s="13">
        <f t="shared" si="0"/>
        <v>149</v>
      </c>
      <c r="E18" s="11">
        <f>E12+E14+E16</f>
        <v>5</v>
      </c>
      <c r="F18" s="11">
        <f aca="true" t="shared" si="3" ref="F18:L18">F12+F14+F16</f>
        <v>87</v>
      </c>
      <c r="G18" s="11">
        <f t="shared" si="3"/>
        <v>4</v>
      </c>
      <c r="H18" s="11">
        <f t="shared" si="3"/>
        <v>6</v>
      </c>
      <c r="I18" s="11">
        <f t="shared" si="3"/>
        <v>1</v>
      </c>
      <c r="J18" s="11">
        <f t="shared" si="3"/>
        <v>9</v>
      </c>
      <c r="K18" s="11">
        <f t="shared" si="3"/>
        <v>2</v>
      </c>
      <c r="L18" s="11">
        <f t="shared" si="3"/>
        <v>35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6" customFormat="1" ht="17.25" customHeight="1">
      <c r="A19" s="28"/>
      <c r="B19" s="32"/>
      <c r="C19" s="18" t="s">
        <v>9</v>
      </c>
      <c r="D19" s="13">
        <f t="shared" si="0"/>
        <v>239644</v>
      </c>
      <c r="E19" s="20">
        <f>E13+E15+E17</f>
        <v>4537</v>
      </c>
      <c r="F19" s="20">
        <f aca="true" t="shared" si="4" ref="F19:L19">F13+F15+F17</f>
        <v>40607</v>
      </c>
      <c r="G19" s="20">
        <f t="shared" si="4"/>
        <v>4529</v>
      </c>
      <c r="H19" s="20">
        <f t="shared" si="4"/>
        <v>1416</v>
      </c>
      <c r="I19" s="20">
        <f t="shared" si="4"/>
        <v>481</v>
      </c>
      <c r="J19" s="20">
        <f t="shared" si="4"/>
        <v>7707</v>
      </c>
      <c r="K19" s="20">
        <f t="shared" si="4"/>
        <v>99</v>
      </c>
      <c r="L19" s="20">
        <f t="shared" si="4"/>
        <v>180268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6" customFormat="1" ht="17.25" customHeight="1">
      <c r="A20" s="26" t="s">
        <v>21</v>
      </c>
      <c r="B20" s="33" t="s">
        <v>12</v>
      </c>
      <c r="C20" s="2" t="s">
        <v>10</v>
      </c>
      <c r="D20" s="16">
        <f>SUM(E20:L20)</f>
        <v>83</v>
      </c>
      <c r="E20" s="17">
        <v>1</v>
      </c>
      <c r="F20" s="10">
        <v>63</v>
      </c>
      <c r="G20" s="17">
        <v>2</v>
      </c>
      <c r="H20" s="10">
        <v>2</v>
      </c>
      <c r="I20" s="17">
        <v>0</v>
      </c>
      <c r="J20" s="17">
        <v>2</v>
      </c>
      <c r="K20" s="10">
        <v>3</v>
      </c>
      <c r="L20" s="10">
        <v>10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6" customFormat="1" ht="17.25" customHeight="1">
      <c r="A21" s="27"/>
      <c r="B21" s="34"/>
      <c r="C21" s="2" t="s">
        <v>9</v>
      </c>
      <c r="D21" s="9">
        <f aca="true" t="shared" si="5" ref="D21:D27">SUM(E21:L21)</f>
        <v>221824</v>
      </c>
      <c r="E21" s="11">
        <v>177085</v>
      </c>
      <c r="F21" s="12">
        <v>31582</v>
      </c>
      <c r="G21" s="11">
        <v>2047</v>
      </c>
      <c r="H21" s="12">
        <v>486</v>
      </c>
      <c r="I21" s="11">
        <v>0</v>
      </c>
      <c r="J21" s="11">
        <v>1316</v>
      </c>
      <c r="K21" s="12">
        <v>54</v>
      </c>
      <c r="L21" s="12">
        <v>9254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6" customFormat="1" ht="17.25" customHeight="1">
      <c r="A22" s="27"/>
      <c r="B22" s="33" t="s">
        <v>14</v>
      </c>
      <c r="C22" s="2" t="s">
        <v>10</v>
      </c>
      <c r="D22" s="9">
        <f t="shared" si="5"/>
        <v>22</v>
      </c>
      <c r="E22" s="12">
        <v>1</v>
      </c>
      <c r="F22" s="12">
        <v>4</v>
      </c>
      <c r="G22" s="11">
        <v>1</v>
      </c>
      <c r="H22" s="11">
        <v>4</v>
      </c>
      <c r="I22" s="11">
        <v>0</v>
      </c>
      <c r="J22" s="12">
        <v>2</v>
      </c>
      <c r="K22" s="12">
        <v>1</v>
      </c>
      <c r="L22" s="12">
        <v>9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6" customFormat="1" ht="17.25" customHeight="1">
      <c r="A23" s="27"/>
      <c r="B23" s="34"/>
      <c r="C23" s="2" t="s">
        <v>9</v>
      </c>
      <c r="D23" s="9">
        <f t="shared" si="5"/>
        <v>56463</v>
      </c>
      <c r="E23" s="12">
        <v>1322</v>
      </c>
      <c r="F23" s="12">
        <v>1716</v>
      </c>
      <c r="G23" s="11">
        <v>4109</v>
      </c>
      <c r="H23" s="11">
        <v>1293</v>
      </c>
      <c r="I23" s="11">
        <v>0</v>
      </c>
      <c r="J23" s="12">
        <v>2380</v>
      </c>
      <c r="K23" s="12">
        <v>1382</v>
      </c>
      <c r="L23" s="12">
        <v>44261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6" customFormat="1" ht="17.25" customHeight="1">
      <c r="A24" s="27"/>
      <c r="B24" s="33" t="s">
        <v>13</v>
      </c>
      <c r="C24" s="2" t="s">
        <v>10</v>
      </c>
      <c r="D24" s="9">
        <f t="shared" si="5"/>
        <v>74</v>
      </c>
      <c r="E24" s="12">
        <v>0</v>
      </c>
      <c r="F24" s="12">
        <v>55</v>
      </c>
      <c r="G24" s="12">
        <v>0</v>
      </c>
      <c r="H24" s="12">
        <v>2</v>
      </c>
      <c r="I24" s="12">
        <v>0</v>
      </c>
      <c r="J24" s="12">
        <v>4</v>
      </c>
      <c r="K24" s="12">
        <v>4</v>
      </c>
      <c r="L24" s="12">
        <v>9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6" customFormat="1" ht="17.25" customHeight="1">
      <c r="A25" s="27"/>
      <c r="B25" s="34"/>
      <c r="C25" s="2" t="s">
        <v>9</v>
      </c>
      <c r="D25" s="9">
        <f t="shared" si="5"/>
        <v>47787</v>
      </c>
      <c r="E25" s="12">
        <v>0</v>
      </c>
      <c r="F25" s="12">
        <v>20542</v>
      </c>
      <c r="G25" s="12">
        <v>0</v>
      </c>
      <c r="H25" s="12">
        <v>795</v>
      </c>
      <c r="I25" s="12">
        <v>0</v>
      </c>
      <c r="J25" s="12">
        <v>2881</v>
      </c>
      <c r="K25" s="12">
        <v>4</v>
      </c>
      <c r="L25" s="12">
        <v>23565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6" customFormat="1" ht="17.25" customHeight="1">
      <c r="A26" s="27"/>
      <c r="B26" s="35" t="s">
        <v>7</v>
      </c>
      <c r="C26" s="2" t="s">
        <v>10</v>
      </c>
      <c r="D26" s="9">
        <f t="shared" si="5"/>
        <v>179</v>
      </c>
      <c r="E26" s="12">
        <f>E20+E22+E24</f>
        <v>2</v>
      </c>
      <c r="F26" s="12">
        <f aca="true" t="shared" si="6" ref="F26:L26">F20+F22+F24</f>
        <v>122</v>
      </c>
      <c r="G26" s="12">
        <f t="shared" si="6"/>
        <v>3</v>
      </c>
      <c r="H26" s="12">
        <f t="shared" si="6"/>
        <v>8</v>
      </c>
      <c r="I26" s="12">
        <f t="shared" si="6"/>
        <v>0</v>
      </c>
      <c r="J26" s="12">
        <f t="shared" si="6"/>
        <v>8</v>
      </c>
      <c r="K26" s="12">
        <f t="shared" si="6"/>
        <v>8</v>
      </c>
      <c r="L26" s="12">
        <f t="shared" si="6"/>
        <v>28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6" customFormat="1" ht="17.25" customHeight="1">
      <c r="A27" s="28"/>
      <c r="B27" s="36"/>
      <c r="C27" s="2" t="s">
        <v>9</v>
      </c>
      <c r="D27" s="14">
        <f t="shared" si="5"/>
        <v>326074</v>
      </c>
      <c r="E27" s="15">
        <f>E21+E23+E25</f>
        <v>178407</v>
      </c>
      <c r="F27" s="15">
        <f aca="true" t="shared" si="7" ref="F27:L27">F21+F23+F25</f>
        <v>53840</v>
      </c>
      <c r="G27" s="15">
        <f t="shared" si="7"/>
        <v>6156</v>
      </c>
      <c r="H27" s="15">
        <f t="shared" si="7"/>
        <v>2574</v>
      </c>
      <c r="I27" s="15">
        <f t="shared" si="7"/>
        <v>0</v>
      </c>
      <c r="J27" s="15">
        <f t="shared" si="7"/>
        <v>6577</v>
      </c>
      <c r="K27" s="15">
        <f t="shared" si="7"/>
        <v>1440</v>
      </c>
      <c r="L27" s="15">
        <f t="shared" si="7"/>
        <v>77080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6" customFormat="1" ht="17.25" customHeight="1">
      <c r="A28" s="26" t="s">
        <v>22</v>
      </c>
      <c r="B28" s="33" t="s">
        <v>12</v>
      </c>
      <c r="C28" s="2" t="s">
        <v>10</v>
      </c>
      <c r="D28" s="16">
        <f>SUM(E28:L28)</f>
        <v>81</v>
      </c>
      <c r="E28" s="17">
        <v>4</v>
      </c>
      <c r="F28" s="10">
        <v>61</v>
      </c>
      <c r="G28" s="17">
        <v>1</v>
      </c>
      <c r="H28" s="10">
        <v>2</v>
      </c>
      <c r="I28" s="17">
        <v>0</v>
      </c>
      <c r="J28" s="17">
        <v>1</v>
      </c>
      <c r="K28" s="10">
        <v>0</v>
      </c>
      <c r="L28" s="10">
        <v>12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6" customFormat="1" ht="17.25" customHeight="1">
      <c r="A29" s="27"/>
      <c r="B29" s="34"/>
      <c r="C29" s="2" t="s">
        <v>9</v>
      </c>
      <c r="D29" s="9">
        <f aca="true" t="shared" si="8" ref="D29:D35">SUM(E29:L29)</f>
        <v>76540</v>
      </c>
      <c r="E29" s="11">
        <v>2161</v>
      </c>
      <c r="F29" s="12">
        <v>35947</v>
      </c>
      <c r="G29" s="11">
        <v>48</v>
      </c>
      <c r="H29" s="12">
        <v>419</v>
      </c>
      <c r="I29" s="11">
        <v>0</v>
      </c>
      <c r="J29" s="11">
        <v>794</v>
      </c>
      <c r="K29" s="12">
        <v>0</v>
      </c>
      <c r="L29" s="12">
        <v>37171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6" customFormat="1" ht="17.25" customHeight="1">
      <c r="A30" s="27"/>
      <c r="B30" s="33" t="s">
        <v>14</v>
      </c>
      <c r="C30" s="2" t="s">
        <v>10</v>
      </c>
      <c r="D30" s="9">
        <f t="shared" si="8"/>
        <v>49</v>
      </c>
      <c r="E30" s="12">
        <v>2</v>
      </c>
      <c r="F30" s="12">
        <v>8</v>
      </c>
      <c r="G30" s="11">
        <v>0</v>
      </c>
      <c r="H30" s="11">
        <v>12</v>
      </c>
      <c r="I30" s="11">
        <v>2</v>
      </c>
      <c r="J30" s="12">
        <v>3</v>
      </c>
      <c r="K30" s="12">
        <v>2</v>
      </c>
      <c r="L30" s="12">
        <v>20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6" customFormat="1" ht="17.25" customHeight="1">
      <c r="A31" s="27"/>
      <c r="B31" s="34"/>
      <c r="C31" s="2" t="s">
        <v>9</v>
      </c>
      <c r="D31" s="9">
        <f t="shared" si="8"/>
        <v>53509</v>
      </c>
      <c r="E31" s="12">
        <v>5815</v>
      </c>
      <c r="F31" s="12">
        <v>2421</v>
      </c>
      <c r="G31" s="11">
        <v>0</v>
      </c>
      <c r="H31" s="11">
        <v>2055</v>
      </c>
      <c r="I31" s="11">
        <v>1710</v>
      </c>
      <c r="J31" s="12">
        <v>2410</v>
      </c>
      <c r="K31" s="12">
        <v>4304</v>
      </c>
      <c r="L31" s="12">
        <v>34794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6" customFormat="1" ht="17.25" customHeight="1">
      <c r="A32" s="27"/>
      <c r="B32" s="33" t="s">
        <v>13</v>
      </c>
      <c r="C32" s="2" t="s">
        <v>10</v>
      </c>
      <c r="D32" s="9">
        <f t="shared" si="8"/>
        <v>41</v>
      </c>
      <c r="E32" s="12">
        <v>2</v>
      </c>
      <c r="F32" s="12">
        <v>28</v>
      </c>
      <c r="G32" s="12">
        <v>2</v>
      </c>
      <c r="H32" s="12">
        <v>4</v>
      </c>
      <c r="I32" s="12">
        <v>0</v>
      </c>
      <c r="J32" s="12">
        <v>1</v>
      </c>
      <c r="K32" s="12">
        <v>0</v>
      </c>
      <c r="L32" s="12">
        <v>4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6" customFormat="1" ht="17.25" customHeight="1">
      <c r="A33" s="27"/>
      <c r="B33" s="34"/>
      <c r="C33" s="2" t="s">
        <v>9</v>
      </c>
      <c r="D33" s="9">
        <f t="shared" si="8"/>
        <v>77623</v>
      </c>
      <c r="E33" s="12">
        <v>24051</v>
      </c>
      <c r="F33" s="12">
        <v>8461</v>
      </c>
      <c r="G33" s="12">
        <v>410</v>
      </c>
      <c r="H33" s="12">
        <v>1929</v>
      </c>
      <c r="I33" s="12">
        <v>0</v>
      </c>
      <c r="J33" s="12">
        <v>1442</v>
      </c>
      <c r="K33" s="12">
        <v>0</v>
      </c>
      <c r="L33" s="12">
        <v>41330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6" customFormat="1" ht="17.25" customHeight="1">
      <c r="A34" s="27"/>
      <c r="B34" s="35" t="s">
        <v>7</v>
      </c>
      <c r="C34" s="2" t="s">
        <v>10</v>
      </c>
      <c r="D34" s="9">
        <f t="shared" si="8"/>
        <v>171</v>
      </c>
      <c r="E34" s="12">
        <f>E28+E30+E32</f>
        <v>8</v>
      </c>
      <c r="F34" s="12">
        <f aca="true" t="shared" si="9" ref="F34:L34">F28+F30+F32</f>
        <v>97</v>
      </c>
      <c r="G34" s="12">
        <f t="shared" si="9"/>
        <v>3</v>
      </c>
      <c r="H34" s="12">
        <f t="shared" si="9"/>
        <v>18</v>
      </c>
      <c r="I34" s="12">
        <f t="shared" si="9"/>
        <v>2</v>
      </c>
      <c r="J34" s="12">
        <f t="shared" si="9"/>
        <v>5</v>
      </c>
      <c r="K34" s="12">
        <f t="shared" si="9"/>
        <v>2</v>
      </c>
      <c r="L34" s="12">
        <f t="shared" si="9"/>
        <v>36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6" customFormat="1" ht="17.25" customHeight="1">
      <c r="A35" s="28"/>
      <c r="B35" s="36"/>
      <c r="C35" s="2" t="s">
        <v>9</v>
      </c>
      <c r="D35" s="14">
        <f t="shared" si="8"/>
        <v>207672</v>
      </c>
      <c r="E35" s="15">
        <f>E29+E31+E33</f>
        <v>32027</v>
      </c>
      <c r="F35" s="15">
        <f aca="true" t="shared" si="10" ref="F35:L35">F29+F31+F33</f>
        <v>46829</v>
      </c>
      <c r="G35" s="15">
        <f t="shared" si="10"/>
        <v>458</v>
      </c>
      <c r="H35" s="15">
        <f t="shared" si="10"/>
        <v>4403</v>
      </c>
      <c r="I35" s="15">
        <f t="shared" si="10"/>
        <v>1710</v>
      </c>
      <c r="J35" s="15">
        <f t="shared" si="10"/>
        <v>4646</v>
      </c>
      <c r="K35" s="15">
        <f t="shared" si="10"/>
        <v>4304</v>
      </c>
      <c r="L35" s="15">
        <f t="shared" si="10"/>
        <v>113295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6" customFormat="1" ht="17.25" customHeight="1">
      <c r="A36" s="26" t="s">
        <v>23</v>
      </c>
      <c r="B36" s="33" t="s">
        <v>12</v>
      </c>
      <c r="C36" s="2" t="s">
        <v>10</v>
      </c>
      <c r="D36" s="16">
        <f>SUM(E36:L36)</f>
        <v>82</v>
      </c>
      <c r="E36" s="17">
        <v>0</v>
      </c>
      <c r="F36" s="10">
        <v>69</v>
      </c>
      <c r="G36" s="17">
        <v>0</v>
      </c>
      <c r="H36" s="10">
        <v>1</v>
      </c>
      <c r="I36" s="17">
        <v>0</v>
      </c>
      <c r="J36" s="17">
        <v>1</v>
      </c>
      <c r="K36" s="10">
        <v>3</v>
      </c>
      <c r="L36" s="10">
        <v>8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6" customFormat="1" ht="17.25" customHeight="1">
      <c r="A37" s="27"/>
      <c r="B37" s="34"/>
      <c r="C37" s="2" t="s">
        <v>9</v>
      </c>
      <c r="D37" s="9">
        <f>SUM(E37:L37)</f>
        <v>51346.81</v>
      </c>
      <c r="E37" s="11">
        <v>0</v>
      </c>
      <c r="F37" s="12">
        <f>862.81+480+1221+3026+700+34+1400+166+166+354+1468+217+968+710+498+1006+312+314+264+65+601+2+62+212+70+204+107+104+710+267+264+68+823+1368+215+167+215+253+32+51+169+5+340+438+322+349+165+411+165+165+155+189+330+542+462+555+598+1136+477+943+275+91+250+264+232+372+70+28+66+165+301+1545+370+294+88+181+200+270+39+876+888+3+197+37+110+53+239+201+201+22+282+341+200+961+888+562+818+809+813</f>
        <v>41544.81</v>
      </c>
      <c r="G37" s="11">
        <v>0</v>
      </c>
      <c r="H37" s="12">
        <f>404+172</f>
        <v>576</v>
      </c>
      <c r="I37" s="11">
        <v>0</v>
      </c>
      <c r="J37" s="11">
        <v>29</v>
      </c>
      <c r="K37" s="12">
        <f>650+35+41</f>
        <v>726</v>
      </c>
      <c r="L37" s="12">
        <f>675+191+975+499+211+2841+754+188+121+1008+1008</f>
        <v>8471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6" customFormat="1" ht="17.25" customHeight="1">
      <c r="A38" s="27"/>
      <c r="B38" s="33" t="s">
        <v>14</v>
      </c>
      <c r="C38" s="2" t="s">
        <v>10</v>
      </c>
      <c r="D38" s="9">
        <f aca="true" t="shared" si="11" ref="D38:D43">SUM(E38:L38)</f>
        <v>40</v>
      </c>
      <c r="E38" s="12">
        <v>0</v>
      </c>
      <c r="F38" s="12">
        <v>7</v>
      </c>
      <c r="G38" s="11">
        <v>0</v>
      </c>
      <c r="H38" s="11">
        <v>7</v>
      </c>
      <c r="I38" s="11">
        <v>7</v>
      </c>
      <c r="J38" s="12">
        <v>0</v>
      </c>
      <c r="K38" s="12">
        <v>0</v>
      </c>
      <c r="L38" s="12">
        <v>19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6" customFormat="1" ht="17.25" customHeight="1">
      <c r="A39" s="27"/>
      <c r="B39" s="34"/>
      <c r="C39" s="2" t="s">
        <v>9</v>
      </c>
      <c r="D39" s="9">
        <f t="shared" si="11"/>
        <v>119364.44</v>
      </c>
      <c r="E39" s="12">
        <v>0</v>
      </c>
      <c r="F39" s="12">
        <f>51+284+495+452+83+82+344</f>
        <v>1791</v>
      </c>
      <c r="G39" s="11">
        <v>0</v>
      </c>
      <c r="H39" s="11">
        <f>273+285+259+12+1087+263+996+175</f>
        <v>3350</v>
      </c>
      <c r="I39" s="11">
        <f>823+521+983+983+613+62+801+939+921+1851+667+741+231+24+5457+29193+3242</f>
        <v>48052</v>
      </c>
      <c r="J39" s="12">
        <v>0</v>
      </c>
      <c r="K39" s="12">
        <v>0</v>
      </c>
      <c r="L39" s="12">
        <f>213+929+201+8307+385+1787+288+229+379+441+3002+297+292+4125+3614+3861+1658+466+794+56+3394+2399+790+1291+686+3465+3466+3468+3500+186+2015+2333+4463+11+3055+69+135+1.44+120</f>
        <v>66171.44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6" customFormat="1" ht="17.25" customHeight="1">
      <c r="A40" s="27"/>
      <c r="B40" s="33" t="s">
        <v>13</v>
      </c>
      <c r="C40" s="2" t="s">
        <v>10</v>
      </c>
      <c r="D40" s="9">
        <f t="shared" si="11"/>
        <v>47</v>
      </c>
      <c r="E40" s="12">
        <v>0</v>
      </c>
      <c r="F40" s="12">
        <v>39</v>
      </c>
      <c r="G40" s="12">
        <v>1</v>
      </c>
      <c r="H40" s="12">
        <v>0</v>
      </c>
      <c r="I40" s="12">
        <v>1</v>
      </c>
      <c r="J40" s="12">
        <v>2</v>
      </c>
      <c r="K40" s="12">
        <v>0</v>
      </c>
      <c r="L40" s="12">
        <v>4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6" customFormat="1" ht="17.25" customHeight="1">
      <c r="A41" s="27"/>
      <c r="B41" s="34"/>
      <c r="C41" s="2" t="s">
        <v>9</v>
      </c>
      <c r="D41" s="9">
        <f t="shared" si="11"/>
        <v>16691.44</v>
      </c>
      <c r="E41" s="12">
        <v>0</v>
      </c>
      <c r="F41" s="12">
        <f>283+56+211+216+216+148+67+251+218+443+297+251+247+276+209+263+199+247+358+356+274+200+247+231+251+266+352+239+43+40+52+248+196+33+216+487+303+309+292+238+238+220+236+58+181+300+245+289+14+233+248+220+220+134+113+248+27+341+248+231</f>
        <v>13373</v>
      </c>
      <c r="G41" s="12">
        <f>143+12</f>
        <v>155</v>
      </c>
      <c r="H41" s="12">
        <v>0</v>
      </c>
      <c r="I41" s="12">
        <f>381+268</f>
        <v>649</v>
      </c>
      <c r="J41" s="12">
        <f>344+255</f>
        <v>599</v>
      </c>
      <c r="K41" s="12">
        <v>0</v>
      </c>
      <c r="L41" s="22">
        <f>771+614+529+1.44</f>
        <v>1915.44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6" customFormat="1" ht="17.25" customHeight="1">
      <c r="A42" s="27"/>
      <c r="B42" s="35" t="s">
        <v>7</v>
      </c>
      <c r="C42" s="2" t="s">
        <v>10</v>
      </c>
      <c r="D42" s="9">
        <f t="shared" si="11"/>
        <v>169</v>
      </c>
      <c r="E42" s="12">
        <f aca="true" t="shared" si="12" ref="E42:L43">E36+E38+E40</f>
        <v>0</v>
      </c>
      <c r="F42" s="12">
        <f t="shared" si="12"/>
        <v>115</v>
      </c>
      <c r="G42" s="12">
        <f t="shared" si="12"/>
        <v>1</v>
      </c>
      <c r="H42" s="12">
        <f t="shared" si="12"/>
        <v>8</v>
      </c>
      <c r="I42" s="12">
        <f t="shared" si="12"/>
        <v>8</v>
      </c>
      <c r="J42" s="12">
        <f t="shared" si="12"/>
        <v>3</v>
      </c>
      <c r="K42" s="12">
        <f t="shared" si="12"/>
        <v>3</v>
      </c>
      <c r="L42" s="12">
        <f t="shared" si="12"/>
        <v>31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6" customFormat="1" ht="17.25" customHeight="1">
      <c r="A43" s="28"/>
      <c r="B43" s="36"/>
      <c r="C43" s="2" t="s">
        <v>9</v>
      </c>
      <c r="D43" s="14">
        <f t="shared" si="11"/>
        <v>187402.69</v>
      </c>
      <c r="E43" s="15">
        <f t="shared" si="12"/>
        <v>0</v>
      </c>
      <c r="F43" s="15">
        <f t="shared" si="12"/>
        <v>56708.81</v>
      </c>
      <c r="G43" s="15">
        <f t="shared" si="12"/>
        <v>155</v>
      </c>
      <c r="H43" s="15">
        <f t="shared" si="12"/>
        <v>3926</v>
      </c>
      <c r="I43" s="15">
        <f t="shared" si="12"/>
        <v>48701</v>
      </c>
      <c r="J43" s="15">
        <f t="shared" si="12"/>
        <v>628</v>
      </c>
      <c r="K43" s="15">
        <f t="shared" si="12"/>
        <v>726</v>
      </c>
      <c r="L43" s="15">
        <f t="shared" si="12"/>
        <v>76557.88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6" customFormat="1" ht="18" customHeight="1">
      <c r="A44" s="3" t="s">
        <v>8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</sheetData>
  <sheetProtection/>
  <mergeCells count="27">
    <mergeCell ref="B4:B5"/>
    <mergeCell ref="A12:A19"/>
    <mergeCell ref="A36:A43"/>
    <mergeCell ref="B36:B37"/>
    <mergeCell ref="B38:B39"/>
    <mergeCell ref="B40:B41"/>
    <mergeCell ref="B42:B43"/>
    <mergeCell ref="A20:A27"/>
    <mergeCell ref="B20:B21"/>
    <mergeCell ref="B22:B23"/>
    <mergeCell ref="B24:B25"/>
    <mergeCell ref="B26:B27"/>
    <mergeCell ref="B12:B13"/>
    <mergeCell ref="B14:B15"/>
    <mergeCell ref="B10:B11"/>
    <mergeCell ref="A28:A35"/>
    <mergeCell ref="B28:B29"/>
    <mergeCell ref="B30:B31"/>
    <mergeCell ref="B32:B33"/>
    <mergeCell ref="B34:B35"/>
    <mergeCell ref="B16:B17"/>
    <mergeCell ref="B18:B19"/>
    <mergeCell ref="A1:L1"/>
    <mergeCell ref="A3:C3"/>
    <mergeCell ref="A4:A11"/>
    <mergeCell ref="B8:B9"/>
    <mergeCell ref="B6:B7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2012-04-17T00:12:58Z</dcterms:created>
  <dcterms:modified xsi:type="dcterms:W3CDTF">2012-04-17T00:16:39Z</dcterms:modified>
  <cp:category/>
  <cp:version/>
  <cp:contentType/>
  <cp:contentStatus/>
</cp:coreProperties>
</file>