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330" windowHeight="6120" activeTab="0"/>
  </bookViews>
  <sheets>
    <sheet name="1805" sheetId="1" r:id="rId1"/>
  </sheets>
  <definedNames>
    <definedName name="_xlnm.Print_Area" localSheetId="0">'1805'!$A$1:$J$23</definedName>
    <definedName name="_xlnm.Print_Titles" localSheetId="0">'1805'!$A:$B</definedName>
  </definedNames>
  <calcPr fullCalcOnLoad="1"/>
</workbook>
</file>

<file path=xl/sharedStrings.xml><?xml version="1.0" encoding="utf-8"?>
<sst xmlns="http://schemas.openxmlformats.org/spreadsheetml/2006/main" count="33" uniqueCount="26">
  <si>
    <t>区分</t>
  </si>
  <si>
    <t>決算額</t>
  </si>
  <si>
    <t>構成比</t>
  </si>
  <si>
    <t>総額</t>
  </si>
  <si>
    <t>公債費</t>
  </si>
  <si>
    <t>人件費</t>
  </si>
  <si>
    <t>扶助費</t>
  </si>
  <si>
    <t>物件費</t>
  </si>
  <si>
    <t>維持補修費</t>
  </si>
  <si>
    <t>補助費等</t>
  </si>
  <si>
    <t>積立金</t>
  </si>
  <si>
    <t>投資、出資金、貸付金</t>
  </si>
  <si>
    <t>繰出金</t>
  </si>
  <si>
    <t>普通建設事業費</t>
  </si>
  <si>
    <t>災害復旧事業費</t>
  </si>
  <si>
    <t>歳出の性質別内訳（普通会計）</t>
  </si>
  <si>
    <t>資料：財政課</t>
  </si>
  <si>
    <t>受託事業費</t>
  </si>
  <si>
    <t>補助事業費</t>
  </si>
  <si>
    <t>単独事業費</t>
  </si>
  <si>
    <t>県営事業負担金</t>
  </si>
  <si>
    <t>うち職員給</t>
  </si>
  <si>
    <t>小計</t>
  </si>
  <si>
    <t>歳出の性質別内訳（普通会計）（つづき）</t>
  </si>
  <si>
    <t>単位：千円</t>
  </si>
  <si>
    <t>平成23年度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</si>
</sst>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;[Red]\-#,##0.0"/>
    <numFmt numFmtId="179" formatCode="###,###;;&quot;-&quot;"/>
    <numFmt numFmtId="180" formatCode="0.0"/>
    <numFmt numFmtId="181" formatCode="#,##0_ ;[Red]\-#,##0\ "/>
    <numFmt numFmtId="182" formatCode="0.0_);[Red]\(0.0\)"/>
    <numFmt numFmtId="183" formatCode="0.00_);[Red]\(0.00\)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right" vertical="center"/>
    </xf>
    <xf numFmtId="181" fontId="0" fillId="0" borderId="0" xfId="48" applyNumberFormat="1" applyFont="1" applyBorder="1" applyAlignment="1">
      <alignment vertical="center"/>
    </xf>
    <xf numFmtId="181" fontId="0" fillId="0" borderId="13" xfId="48" applyNumberFormat="1" applyFont="1" applyBorder="1" applyAlignment="1">
      <alignment vertical="center"/>
    </xf>
    <xf numFmtId="182" fontId="5" fillId="0" borderId="0" xfId="0" applyNumberFormat="1" applyFont="1" applyAlignment="1">
      <alignment vertical="center"/>
    </xf>
    <xf numFmtId="182" fontId="0" fillId="0" borderId="0" xfId="0" applyNumberFormat="1" applyFont="1" applyAlignment="1">
      <alignment vertical="center"/>
    </xf>
    <xf numFmtId="182" fontId="0" fillId="0" borderId="13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81" fontId="5" fillId="0" borderId="14" xfId="48" applyNumberFormat="1" applyFont="1" applyFill="1" applyBorder="1" applyAlignment="1">
      <alignment vertical="center"/>
    </xf>
    <xf numFmtId="181" fontId="0" fillId="0" borderId="13" xfId="48" applyNumberFormat="1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left" vertical="center" indent="1"/>
    </xf>
    <xf numFmtId="0" fontId="0" fillId="0" borderId="16" xfId="0" applyFont="1" applyBorder="1" applyAlignment="1">
      <alignment vertical="center"/>
    </xf>
    <xf numFmtId="181" fontId="5" fillId="0" borderId="0" xfId="48" applyNumberFormat="1" applyFont="1" applyFill="1" applyBorder="1" applyAlignment="1">
      <alignment vertical="center"/>
    </xf>
    <xf numFmtId="181" fontId="0" fillId="0" borderId="0" xfId="48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1" fontId="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SheetLayoutView="100" zoomScalePageLayoutView="0" workbookViewId="0" topLeftCell="A1">
      <selection activeCell="C1" sqref="C1:F1"/>
    </sheetView>
  </sheetViews>
  <sheetFormatPr defaultColWidth="9.00390625" defaultRowHeight="12"/>
  <cols>
    <col min="1" max="1" width="3.375" style="3" customWidth="1"/>
    <col min="2" max="2" width="32.875" style="3" customWidth="1"/>
    <col min="3" max="3" width="20.875" style="3" customWidth="1"/>
    <col min="4" max="4" width="12.875" style="3" customWidth="1"/>
    <col min="5" max="5" width="20.875" style="3" customWidth="1"/>
    <col min="6" max="6" width="12.875" style="3" customWidth="1"/>
    <col min="7" max="7" width="20.875" style="3" customWidth="1"/>
    <col min="8" max="8" width="12.875" style="3" customWidth="1"/>
    <col min="9" max="9" width="20.875" style="3" customWidth="1"/>
    <col min="10" max="10" width="12.875" style="3" customWidth="1"/>
    <col min="11" max="11" width="20.875" style="3" customWidth="1"/>
    <col min="12" max="12" width="12.875" style="3" customWidth="1"/>
    <col min="13" max="13" width="20.875" style="3" customWidth="1"/>
    <col min="14" max="14" width="12.875" style="3" customWidth="1"/>
    <col min="15" max="16384" width="9.375" style="3" customWidth="1"/>
  </cols>
  <sheetData>
    <row r="1" spans="3:12" ht="17.25">
      <c r="C1" s="33" t="s">
        <v>15</v>
      </c>
      <c r="D1" s="33"/>
      <c r="E1" s="33"/>
      <c r="F1" s="33"/>
      <c r="G1" s="33" t="s">
        <v>23</v>
      </c>
      <c r="H1" s="33"/>
      <c r="I1" s="33"/>
      <c r="J1" s="33"/>
      <c r="K1" s="20"/>
      <c r="L1" s="20"/>
    </row>
    <row r="2" spans="2:10" ht="18" customHeight="1" thickBot="1">
      <c r="B2" s="21"/>
      <c r="F2" s="24" t="s">
        <v>24</v>
      </c>
      <c r="H2" s="4"/>
      <c r="J2" s="24" t="s">
        <v>24</v>
      </c>
    </row>
    <row r="3" spans="1:12" ht="18" customHeight="1">
      <c r="A3" s="25" t="s">
        <v>0</v>
      </c>
      <c r="B3" s="26"/>
      <c r="C3" s="35" t="s">
        <v>25</v>
      </c>
      <c r="D3" s="36"/>
      <c r="E3" s="34">
        <v>24</v>
      </c>
      <c r="F3" s="35"/>
      <c r="G3" s="35">
        <v>25</v>
      </c>
      <c r="H3" s="36"/>
      <c r="I3" s="35">
        <v>26</v>
      </c>
      <c r="J3" s="36"/>
      <c r="K3" s="32"/>
      <c r="L3" s="32"/>
    </row>
    <row r="4" spans="1:12" ht="18" customHeight="1">
      <c r="A4" s="27"/>
      <c r="B4" s="28"/>
      <c r="C4" s="1" t="s">
        <v>1</v>
      </c>
      <c r="D4" s="2" t="s">
        <v>2</v>
      </c>
      <c r="E4" s="1" t="s">
        <v>1</v>
      </c>
      <c r="F4" s="1" t="s">
        <v>2</v>
      </c>
      <c r="G4" s="1" t="s">
        <v>1</v>
      </c>
      <c r="H4" s="2" t="s">
        <v>2</v>
      </c>
      <c r="I4" s="1" t="s">
        <v>1</v>
      </c>
      <c r="J4" s="2" t="s">
        <v>2</v>
      </c>
      <c r="K4" s="12"/>
      <c r="L4" s="12"/>
    </row>
    <row r="5" spans="1:12" ht="18" customHeight="1">
      <c r="A5" s="29" t="s">
        <v>3</v>
      </c>
      <c r="B5" s="30"/>
      <c r="C5" s="13">
        <f>SUM(C10:C17)+C22</f>
        <v>52013270</v>
      </c>
      <c r="D5" s="7">
        <v>100</v>
      </c>
      <c r="E5" s="13">
        <f>SUM(E10:E17)+E22</f>
        <v>54871660</v>
      </c>
      <c r="F5" s="7">
        <v>100</v>
      </c>
      <c r="G5" s="13">
        <f>SUM(G10:G17)+G22</f>
        <v>54912737</v>
      </c>
      <c r="H5" s="7">
        <v>100</v>
      </c>
      <c r="I5" s="13">
        <f>SUM(I10:I17)+I22</f>
        <v>53425515</v>
      </c>
      <c r="J5" s="7">
        <v>100</v>
      </c>
      <c r="K5" s="18"/>
      <c r="L5" s="7"/>
    </row>
    <row r="6" spans="2:12" ht="18" customHeight="1">
      <c r="B6" s="15" t="s">
        <v>5</v>
      </c>
      <c r="C6" s="5">
        <v>7043070</v>
      </c>
      <c r="D6" s="10">
        <f>C6/$C$5*100</f>
        <v>13.54090984858287</v>
      </c>
      <c r="E6" s="5">
        <v>6912799</v>
      </c>
      <c r="F6" s="8">
        <f>E6/$E$5*100</f>
        <v>12.598122600992937</v>
      </c>
      <c r="G6" s="5">
        <v>6576450</v>
      </c>
      <c r="H6" s="8">
        <f>G6/$G$5*100</f>
        <v>11.976183230495321</v>
      </c>
      <c r="I6" s="5">
        <v>6701938</v>
      </c>
      <c r="J6" s="8">
        <f aca="true" t="shared" si="0" ref="J6:J12">I6/$I$5*100</f>
        <v>12.544451841035132</v>
      </c>
      <c r="K6" s="5"/>
      <c r="L6" s="8"/>
    </row>
    <row r="7" spans="2:12" ht="18" customHeight="1">
      <c r="B7" s="16" t="s">
        <v>21</v>
      </c>
      <c r="C7" s="5">
        <v>4654948</v>
      </c>
      <c r="D7" s="10">
        <f>C7/$C$5*100</f>
        <v>8.949539223355886</v>
      </c>
      <c r="E7" s="5">
        <v>4540460</v>
      </c>
      <c r="F7" s="8">
        <f>E7/$E$5*100</f>
        <v>8.274690432183025</v>
      </c>
      <c r="G7" s="5">
        <v>4322556</v>
      </c>
      <c r="H7" s="8">
        <f>G7/$G$5*100</f>
        <v>7.871681937835297</v>
      </c>
      <c r="I7" s="5">
        <v>4346212</v>
      </c>
      <c r="J7" s="8">
        <f t="shared" si="0"/>
        <v>8.135086765190753</v>
      </c>
      <c r="K7" s="5"/>
      <c r="L7" s="8"/>
    </row>
    <row r="8" spans="2:12" ht="18" customHeight="1">
      <c r="B8" s="15" t="s">
        <v>6</v>
      </c>
      <c r="C8" s="5">
        <v>7748273</v>
      </c>
      <c r="D8" s="10">
        <f>C8/$C$5*100</f>
        <v>14.896723470760442</v>
      </c>
      <c r="E8" s="5">
        <v>7818809</v>
      </c>
      <c r="F8" s="8">
        <f>E8/$E$5*100</f>
        <v>14.249266379037923</v>
      </c>
      <c r="G8" s="5">
        <v>8302547</v>
      </c>
      <c r="H8" s="8">
        <f>G8/$G$5*100</f>
        <v>15.119528644146804</v>
      </c>
      <c r="I8" s="5">
        <v>8959744</v>
      </c>
      <c r="J8" s="8">
        <f t="shared" si="0"/>
        <v>16.77053370472891</v>
      </c>
      <c r="K8" s="5"/>
      <c r="L8" s="8"/>
    </row>
    <row r="9" spans="2:12" ht="18" customHeight="1">
      <c r="B9" s="15" t="s">
        <v>4</v>
      </c>
      <c r="C9" s="5">
        <v>7713436</v>
      </c>
      <c r="D9" s="10">
        <f>C9/$C$5*100</f>
        <v>14.829746332041804</v>
      </c>
      <c r="E9" s="5">
        <v>7290385</v>
      </c>
      <c r="F9" s="8">
        <f>E9/$E$5*100</f>
        <v>13.286248311058932</v>
      </c>
      <c r="G9" s="5">
        <v>7480314</v>
      </c>
      <c r="H9" s="8">
        <f>G9/$G$5*100</f>
        <v>13.622183866012724</v>
      </c>
      <c r="I9" s="5">
        <v>7511690</v>
      </c>
      <c r="J9" s="8">
        <f t="shared" si="0"/>
        <v>14.060117155632474</v>
      </c>
      <c r="K9" s="5"/>
      <c r="L9" s="8"/>
    </row>
    <row r="10" spans="1:12" ht="18" customHeight="1">
      <c r="A10" s="22"/>
      <c r="B10" s="17" t="s">
        <v>22</v>
      </c>
      <c r="C10" s="14">
        <f>SUM(C8:C9)+C6</f>
        <v>22504779</v>
      </c>
      <c r="D10" s="9">
        <f>C10/$C$5*100</f>
        <v>43.26737965138512</v>
      </c>
      <c r="E10" s="14">
        <f>SUM(E8:E9)+E6</f>
        <v>22021993</v>
      </c>
      <c r="F10" s="9">
        <f>E10/$E$5*100</f>
        <v>40.13363729108979</v>
      </c>
      <c r="G10" s="14">
        <f>SUM(G8:G9)+G6</f>
        <v>22359311</v>
      </c>
      <c r="H10" s="9">
        <f>G10/$G$5*100</f>
        <v>40.71789574065485</v>
      </c>
      <c r="I10" s="14">
        <f>SUM(I8:I9)+I6</f>
        <v>23173372</v>
      </c>
      <c r="J10" s="9">
        <f t="shared" si="0"/>
        <v>43.375102701396514</v>
      </c>
      <c r="K10" s="19"/>
      <c r="L10" s="19"/>
    </row>
    <row r="11" spans="1:12" ht="18" customHeight="1">
      <c r="A11" s="23"/>
      <c r="B11" s="15" t="s">
        <v>7</v>
      </c>
      <c r="C11" s="5">
        <v>6219526</v>
      </c>
      <c r="D11" s="10">
        <f aca="true" t="shared" si="1" ref="D11:D22">C11/$C$5*100</f>
        <v>11.957575441805524</v>
      </c>
      <c r="E11" s="5">
        <v>5945172</v>
      </c>
      <c r="F11" s="10">
        <f aca="true" t="shared" si="2" ref="F11:F22">E11/$E$5*100</f>
        <v>10.834685883386799</v>
      </c>
      <c r="G11" s="5">
        <v>5742420</v>
      </c>
      <c r="H11" s="8">
        <f aca="true" t="shared" si="3" ref="H11:H20">G11/$G$5*100</f>
        <v>10.457355276244927</v>
      </c>
      <c r="I11" s="5">
        <v>6369317</v>
      </c>
      <c r="J11" s="8">
        <f t="shared" si="0"/>
        <v>11.921863551525895</v>
      </c>
      <c r="K11" s="5"/>
      <c r="L11" s="10"/>
    </row>
    <row r="12" spans="2:12" ht="18" customHeight="1">
      <c r="B12" s="15" t="s">
        <v>8</v>
      </c>
      <c r="C12" s="5">
        <v>196187</v>
      </c>
      <c r="D12" s="10">
        <f t="shared" si="1"/>
        <v>0.3771864372303453</v>
      </c>
      <c r="E12" s="5">
        <v>205299</v>
      </c>
      <c r="F12" s="10">
        <f t="shared" si="2"/>
        <v>0.37414395700804387</v>
      </c>
      <c r="G12" s="5">
        <v>196197</v>
      </c>
      <c r="H12" s="8">
        <f t="shared" si="3"/>
        <v>0.3572886924212137</v>
      </c>
      <c r="I12" s="5">
        <v>229477</v>
      </c>
      <c r="J12" s="8">
        <f t="shared" si="0"/>
        <v>0.4295269778868767</v>
      </c>
      <c r="K12" s="5"/>
      <c r="L12" s="10"/>
    </row>
    <row r="13" spans="2:12" ht="18" customHeight="1">
      <c r="B13" s="15" t="s">
        <v>9</v>
      </c>
      <c r="C13" s="5">
        <v>7120031</v>
      </c>
      <c r="D13" s="10">
        <f t="shared" si="1"/>
        <v>13.688874012343389</v>
      </c>
      <c r="E13" s="5">
        <v>7118238</v>
      </c>
      <c r="F13" s="10">
        <f t="shared" si="2"/>
        <v>12.972521698815017</v>
      </c>
      <c r="G13" s="5">
        <v>7017136</v>
      </c>
      <c r="H13" s="8">
        <f t="shared" si="3"/>
        <v>12.778703782330137</v>
      </c>
      <c r="I13" s="5">
        <v>7110688</v>
      </c>
      <c r="J13" s="8">
        <f>I13/$I$5*100</f>
        <v>13.309535715285104</v>
      </c>
      <c r="K13" s="5"/>
      <c r="L13" s="10"/>
    </row>
    <row r="14" spans="2:12" ht="18" customHeight="1">
      <c r="B14" s="15" t="s">
        <v>10</v>
      </c>
      <c r="C14" s="5">
        <v>996955</v>
      </c>
      <c r="D14" s="10">
        <f t="shared" si="1"/>
        <v>1.916732018579105</v>
      </c>
      <c r="E14" s="5">
        <v>999740</v>
      </c>
      <c r="F14" s="10">
        <f t="shared" si="2"/>
        <v>1.8219605530432286</v>
      </c>
      <c r="G14" s="5">
        <v>1499901</v>
      </c>
      <c r="H14" s="8">
        <f t="shared" si="3"/>
        <v>2.7314264084123145</v>
      </c>
      <c r="I14" s="5">
        <v>612614</v>
      </c>
      <c r="J14" s="8">
        <f>ROUNDUP(I14/$I$5*100,1)</f>
        <v>1.2000000000000002</v>
      </c>
      <c r="K14" s="5"/>
      <c r="L14" s="10"/>
    </row>
    <row r="15" spans="2:12" ht="18" customHeight="1">
      <c r="B15" s="15" t="s">
        <v>11</v>
      </c>
      <c r="C15" s="5">
        <v>329996</v>
      </c>
      <c r="D15" s="10">
        <f t="shared" si="1"/>
        <v>0.6344457866232982</v>
      </c>
      <c r="E15" s="5">
        <v>284630</v>
      </c>
      <c r="F15" s="10">
        <f t="shared" si="2"/>
        <v>0.5187194992825076</v>
      </c>
      <c r="G15" s="5">
        <v>360101</v>
      </c>
      <c r="H15" s="8">
        <f t="shared" si="3"/>
        <v>0.6557695348530888</v>
      </c>
      <c r="I15" s="5">
        <v>124237</v>
      </c>
      <c r="J15" s="8">
        <f>I15/$I$5*100</f>
        <v>0.23254244718090225</v>
      </c>
      <c r="K15" s="5"/>
      <c r="L15" s="10"/>
    </row>
    <row r="16" spans="2:12" ht="18" customHeight="1">
      <c r="B16" s="15" t="s">
        <v>12</v>
      </c>
      <c r="C16" s="5">
        <v>3359529</v>
      </c>
      <c r="D16" s="10">
        <f t="shared" si="1"/>
        <v>6.458984409170967</v>
      </c>
      <c r="E16" s="5">
        <v>3253464</v>
      </c>
      <c r="F16" s="10">
        <f t="shared" si="2"/>
        <v>5.929224667159696</v>
      </c>
      <c r="G16" s="5">
        <v>3152362</v>
      </c>
      <c r="H16" s="8">
        <v>5.6</v>
      </c>
      <c r="I16" s="5">
        <v>3339431</v>
      </c>
      <c r="J16" s="8">
        <f>I16/$I$5*100</f>
        <v>6.2506294979093795</v>
      </c>
      <c r="K16" s="5"/>
      <c r="L16" s="10"/>
    </row>
    <row r="17" spans="2:12" ht="18" customHeight="1">
      <c r="B17" s="15" t="s">
        <v>13</v>
      </c>
      <c r="C17" s="5">
        <v>11285312</v>
      </c>
      <c r="D17" s="10">
        <f t="shared" si="1"/>
        <v>21.696986172951632</v>
      </c>
      <c r="E17" s="5">
        <v>15035848</v>
      </c>
      <c r="F17" s="8">
        <v>27.5</v>
      </c>
      <c r="G17" s="5">
        <f>SUM(G18:G21)</f>
        <v>14561467</v>
      </c>
      <c r="H17" s="8">
        <v>26.6</v>
      </c>
      <c r="I17" s="5">
        <f>SUM(I18:I21)</f>
        <v>12419152</v>
      </c>
      <c r="J17" s="8">
        <f>I17/$I$5*100</f>
        <v>23.245731931643522</v>
      </c>
      <c r="K17" s="5"/>
      <c r="L17" s="10"/>
    </row>
    <row r="18" spans="2:12" ht="18" customHeight="1">
      <c r="B18" s="16" t="s">
        <v>18</v>
      </c>
      <c r="C18" s="5">
        <v>4593695</v>
      </c>
      <c r="D18" s="10">
        <f t="shared" si="1"/>
        <v>8.831775045099068</v>
      </c>
      <c r="E18" s="5">
        <v>7278275</v>
      </c>
      <c r="F18" s="10">
        <f t="shared" si="2"/>
        <v>13.264178630644672</v>
      </c>
      <c r="G18" s="5">
        <v>9020325</v>
      </c>
      <c r="H18" s="8">
        <v>16.5</v>
      </c>
      <c r="I18" s="5">
        <v>7300722</v>
      </c>
      <c r="J18" s="8">
        <f>I18/$I$5*100</f>
        <v>13.665234672983498</v>
      </c>
      <c r="K18" s="5"/>
      <c r="L18" s="10"/>
    </row>
    <row r="19" spans="2:12" ht="18" customHeight="1">
      <c r="B19" s="16" t="s">
        <v>19</v>
      </c>
      <c r="C19" s="5">
        <v>5618374</v>
      </c>
      <c r="D19" s="10">
        <f t="shared" si="1"/>
        <v>10.8018088460887</v>
      </c>
      <c r="E19" s="5">
        <v>6844658</v>
      </c>
      <c r="F19" s="10">
        <f t="shared" si="2"/>
        <v>12.473940099497629</v>
      </c>
      <c r="G19" s="5">
        <v>4895163</v>
      </c>
      <c r="H19" s="8">
        <f t="shared" si="3"/>
        <v>8.914440014162835</v>
      </c>
      <c r="I19" s="5">
        <v>4638538</v>
      </c>
      <c r="J19" s="8">
        <f>ROUNDDOWN(I19/$I$5*100,1)</f>
        <v>8.6</v>
      </c>
      <c r="K19" s="5"/>
      <c r="L19" s="10"/>
    </row>
    <row r="20" spans="2:12" ht="18" customHeight="1">
      <c r="B20" s="16" t="s">
        <v>20</v>
      </c>
      <c r="C20" s="5">
        <v>560128</v>
      </c>
      <c r="D20" s="10">
        <f>C20/$C$5*100</f>
        <v>1.0768944155981734</v>
      </c>
      <c r="E20" s="5">
        <v>475183</v>
      </c>
      <c r="F20" s="10">
        <f t="shared" si="2"/>
        <v>0.8659898388348375</v>
      </c>
      <c r="G20" s="5">
        <v>363647</v>
      </c>
      <c r="H20" s="8">
        <f t="shared" si="3"/>
        <v>0.6622270530787784</v>
      </c>
      <c r="I20" s="5">
        <v>213065</v>
      </c>
      <c r="J20" s="8">
        <f>I20/$I$5*100</f>
        <v>0.39880757349741974</v>
      </c>
      <c r="K20" s="5"/>
      <c r="L20" s="10"/>
    </row>
    <row r="21" spans="2:12" ht="18" customHeight="1">
      <c r="B21" s="16" t="s">
        <v>17</v>
      </c>
      <c r="C21" s="5">
        <v>513115</v>
      </c>
      <c r="D21" s="10">
        <f t="shared" si="1"/>
        <v>0.986507866165692</v>
      </c>
      <c r="E21" s="5">
        <v>437732</v>
      </c>
      <c r="F21" s="10">
        <f t="shared" si="2"/>
        <v>0.7977378486453662</v>
      </c>
      <c r="G21" s="5">
        <v>282332</v>
      </c>
      <c r="H21" s="8">
        <f>G21/$G$5*100</f>
        <v>0.5141466541724191</v>
      </c>
      <c r="I21" s="5">
        <v>266827</v>
      </c>
      <c r="J21" s="8">
        <f>I21/$I$5*100</f>
        <v>0.4994373942862319</v>
      </c>
      <c r="K21" s="5"/>
      <c r="L21" s="10"/>
    </row>
    <row r="22" spans="1:12" ht="18" customHeight="1">
      <c r="A22" s="22"/>
      <c r="B22" s="17" t="s">
        <v>14</v>
      </c>
      <c r="C22" s="6">
        <v>955</v>
      </c>
      <c r="D22" s="9">
        <f t="shared" si="1"/>
        <v>0.0018360699106208856</v>
      </c>
      <c r="E22" s="6">
        <v>7276</v>
      </c>
      <c r="F22" s="9">
        <f t="shared" si="2"/>
        <v>0.013260032592416558</v>
      </c>
      <c r="G22" s="6">
        <v>23842</v>
      </c>
      <c r="H22" s="9">
        <f>G22/$G$5*100</f>
        <v>0.04341797787278387</v>
      </c>
      <c r="I22" s="6">
        <v>47227</v>
      </c>
      <c r="J22" s="9">
        <f>I22/$I$5*100</f>
        <v>0.08839783762496253</v>
      </c>
      <c r="K22" s="5"/>
      <c r="L22" s="10"/>
    </row>
    <row r="23" spans="1:12" ht="18" customHeight="1">
      <c r="A23" s="31" t="s">
        <v>16</v>
      </c>
      <c r="B23" s="31"/>
      <c r="I23" s="11"/>
      <c r="J23" s="11"/>
      <c r="K23" s="37"/>
      <c r="L23" s="37"/>
    </row>
    <row r="24" spans="11:12" ht="11.25">
      <c r="K24" s="37"/>
      <c r="L24" s="37"/>
    </row>
  </sheetData>
  <sheetProtection/>
  <mergeCells count="10">
    <mergeCell ref="A3:B4"/>
    <mergeCell ref="A5:B5"/>
    <mergeCell ref="A23:B23"/>
    <mergeCell ref="K3:L3"/>
    <mergeCell ref="C1:F1"/>
    <mergeCell ref="G1:J1"/>
    <mergeCell ref="E3:F3"/>
    <mergeCell ref="I3:J3"/>
    <mergeCell ref="G3:H3"/>
    <mergeCell ref="C3:D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2013-03-04T07:10:25Z</dcterms:created>
  <dcterms:modified xsi:type="dcterms:W3CDTF">2016-02-16T22:56:39Z</dcterms:modified>
  <cp:category/>
  <cp:version/>
  <cp:contentType/>
  <cp:contentStatus/>
</cp:coreProperties>
</file>