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03 市町→県\09 白山市\"/>
    </mc:Choice>
  </mc:AlternateContent>
  <xr:revisionPtr revIDLastSave="0" documentId="13_ncr:1_{16659537-546D-44B7-B486-2B7985498A15}" xr6:coauthVersionLast="47" xr6:coauthVersionMax="47" xr10:uidLastSave="{00000000-0000-0000-0000-000000000000}"/>
  <bookViews>
    <workbookView xWindow="-110" yWindow="-110" windowWidth="19420" windowHeight="10420" firstSheet="7" activeTab="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A77" i="12"/>
  <c r="AA76" i="12"/>
  <c r="AA75" i="12"/>
  <c r="AA74" i="12"/>
  <c r="AA73" i="12"/>
  <c r="AA72" i="12"/>
  <c r="AA71" i="12"/>
  <c r="AA70" i="12"/>
  <c r="AA69" i="12"/>
  <c r="AA68" i="12"/>
  <c r="AA33" i="12"/>
  <c r="AA32" i="12"/>
  <c r="AA31" i="12"/>
  <c r="AA35" i="12"/>
  <c r="AA34" i="12"/>
  <c r="AA30" i="12"/>
  <c r="AA29" i="12"/>
  <c r="AA28" i="12"/>
  <c r="AA9" i="12"/>
  <c r="AA8" i="12"/>
  <c r="AA7"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34" i="10"/>
  <c r="C35" i="10" s="1"/>
  <c r="C36"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AM36" i="10" s="1"/>
  <c r="CO34" i="10" s="1"/>
  <c r="CO35" i="10" s="1"/>
  <c r="CO36" i="10" s="1"/>
  <c r="CO37" i="10" s="1"/>
  <c r="CO38" i="10" s="1"/>
  <c r="CO39" i="10" s="1"/>
  <c r="CO40" i="10" s="1"/>
  <c r="CO41" i="10" s="1"/>
  <c r="BW34" i="10"/>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<sst xmlns="http://schemas.openxmlformats.org/spreadsheetml/2006/main" count="1114" uniqueCount="576">
  <si>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</si>
  <si>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</si>
  <si>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</si>
  <si>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</si>
  <si>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</si>
  <si>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</si>
  <si>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</si>
  <si>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</si>
  <si>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</si>
  <si>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</si>
  <si>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</si>
  <si>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</si>
  <si>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</si>
  <si>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</si>
  <si>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</si>
  <si>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</si>
  <si>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</si>
  <si>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</si>
  <si>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</si>
  <si>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</si>
  <si>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</si>
  <si>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</si>
  <si>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</si>
  <si>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</si>
  <si>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</si>
  <si>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</si>
  <si>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</si>
  <si>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</si>
  <si>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</si>
  <si>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</si>
  <si>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</si>
  <si>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</si>
  <si>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</si>
  <si>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</si>
  <si>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</si>
  <si>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</si>
  <si>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</si>
  <si>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</si>
  <si>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</si>
  <si>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</si>
  <si>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</si>
  <si>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</si>
  <si>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</si>
  <si>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</si>
  <si>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</si>
  <si>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</si>
  <si>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</si>
  <si>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</si>
  <si>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</si>
  <si>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</si>
  <si>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</si>
  <si>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</si>
  <si>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</si>
  <si>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</si>
  <si>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</si>
  <si>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</si>
  <si>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</si>
  <si>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</si>
  <si>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</si>
  <si>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</si>
  <si>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</si>
  <si>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</si>
  <si>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</si>
  <si>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</si>
  <si>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</si>
  <si>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</si>
  <si>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</si>
  <si>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</si>
  <si>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</si>
  <si>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</si>
  <si>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</si>
  <si>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</si>
  <si>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</si>
  <si>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</si>
  <si>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</si>
  <si>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</si>
  <si>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</si>
  <si>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</si>
  <si>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</si>
  <si>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</si>
  <si>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</si>
  <si>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</si>
  <si>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</si>
  <si>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</si>
  <si>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</si>
  <si>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</si>
  <si>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</si>
  <si>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</si>
  <si>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</si>
  <si>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</si>
  <si>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</si>
  <si>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</si>
  <si>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</si>
  <si>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</si>
  <si>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</si>
  <si>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</si>
  <si>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</si>
  <si>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</si>
  <si>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</si>
  <si>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</si>
  <si>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</si>
  <si>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</si>
  <si>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</si>
  <si>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</si>
  <si>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</si>
  <si>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</si>
  <si>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</si>
  <si>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</si>
  <si>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</si>
  <si>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</si>
  <si>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</si>
  <si>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</si>
  <si>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</si>
  <si>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</si>
  <si>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</si>
  <si>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</si>
  <si>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</si>
  <si>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</si>
  <si>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</si>
  <si>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</si>
  <si>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</si>
  <si>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</si>
  <si>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</si>
  <si>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</si>
  <si>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</si>
  <si>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</si>
  <si>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</si>
  <si>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</si>
  <si>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</si>
  <si>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</si>
  <si>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</si>
  <si>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</si>
  <si>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</si>
  <si>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</si>
  <si>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</si>
  <si>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</si>
  <si>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</si>
  <si>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</si>
  <si>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</si>
  <si>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</si>
  <si>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</si>
  <si>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</si>
  <si>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</si>
  <si>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</si>
  <si>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</si>
  <si>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</si>
  <si>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</si>
  <si>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</si>
  <si>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</si>
  <si>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</si>
  <si>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</si>
  <si>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</si>
  <si>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</si>
  <si>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</si>
  <si>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</si>
  <si>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</si>
  <si>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</si>
  <si>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</si>
  <si>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</si>
  <si>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</si>
  <si>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</si>
  <si>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</si>
  <si>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</si>
  <si>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</si>
  <si>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</si>
  <si>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</si>
  <si>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</si>
  <si>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</si>
  <si>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</si>
  <si>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</si>
  <si>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</si>
  <si>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</si>
  <si>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</si>
  <si>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</si>
  <si>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</si>
  <si>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</si>
  <si>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</si>
  <si>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</si>
  <si>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</si>
  <si>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</si>
  <si>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</si>
  <si>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</si>
  <si>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</si>
  <si>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</si>
  <si>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</si>
  <si>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</si>
  <si>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</si>
  <si>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</si>
  <si>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</si>
  <si>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</si>
  <si>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</si>
  <si>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</si>
  <si>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</si>
  <si>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</si>
  <si>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</si>
  <si>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</si>
  <si>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</si>
  <si>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</si>
  <si>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</si>
  <si>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</si>
  <si>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</si>
  <si>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</si>
  <si>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</si>
  <si>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石川県白山市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</si>
  <si>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</si>
  <si>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</si>
  <si>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</si>
  <si>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</si>
  <si>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</si>
  <si>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</si>
  <si>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</si>
  <si>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</si>
  <si>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</si>
  <si>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</si>
  <si>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</si>
  <si>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</si>
  <si>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</si>
  <si>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</si>
  <si>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</si>
  <si>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</si>
  <si>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</si>
  <si>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</si>
  <si>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</si>
  <si>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</si>
  <si>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</si>
  <si>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</si>
  <si>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</si>
  <si>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</si>
  <si>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</si>
  <si>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</si>
  <si>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</si>
  <si>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</si>
  <si>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</si>
  <si>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</si>
  <si>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</si>
  <si>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</si>
  <si>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</si>
  <si>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</si>
  <si>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</si>
  <si>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</si>
  <si>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</si>
  <si>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</si>
  <si>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</si>
  <si>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</si>
  <si>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</si>
  <si>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</si>
  <si>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</si>
  <si>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</si>
  <si>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</si>
  <si>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</si>
  <si>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</si>
  <si>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</si>
  <si>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</si>
  <si>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</si>
  <si>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</si>
  <si>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</si>
  <si>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</si>
  <si>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</si>
  <si>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</si>
  <si>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</si>
  <si>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</si>
  <si>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</si>
  <si>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</si>
  <si>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</si>
  <si>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</si>
  <si>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</si>
  <si>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</si>
  <si>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</si>
  <si>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</si>
  <si>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</si>
  <si>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</si>
  <si>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</si>
  <si>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</si>
  <si>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</si>
  <si>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</si>
  <si>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</si>
  <si>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</si>
  <si>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</si>
  <si>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</si>
  <si>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</si>
  <si>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</si>
  <si>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</si>
  <si>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</si>
  <si>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</si>
  <si>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</si>
  <si>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</si>
  <si>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</si>
  <si>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</si>
  <si>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</si>
  <si>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</si>
  <si>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</si>
  <si>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</si>
  <si>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</si>
  <si>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</si>
  <si>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</si>
  <si>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</si>
  <si>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</si>
  <si>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</si>
  <si>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</si>
  <si>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</si>
  <si>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</si>
  <si>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</si>
  <si>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</si>
  <si>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</si>
  <si>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</si>
  <si>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</si>
  <si>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</si>
  <si>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</si>
  <si>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</si>
  <si>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</si>
  <si>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</si>
  <si>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</si>
  <si>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</si>
  <si>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</si>
  <si>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</si>
  <si>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</si>
  <si>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</si>
  <si>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</si>
  <si>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</si>
  <si>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</si>
  <si>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</si>
  <si>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</si>
  <si>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</si>
  <si>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</si>
  <si>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</si>
  <si>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</si>
  <si>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</si>
  <si>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</si>
  <si>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</si>
  <si>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</si>
  <si>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</si>
  <si>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</si>
  <si>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</si>
  <si>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</si>
  <si>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</si>
  <si>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</si>
  <si>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</si>
  <si>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</si>
  <si>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</si>
  <si>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</si>
  <si>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</si>
  <si>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</si>
  <si>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</si>
  <si>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</si>
  <si>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</si>
  <si>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</si>
  <si>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</si>
  <si>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</si>
  <si>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</si>
  <si>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</si>
  <si>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</si>
  <si>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</si>
  <si>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</si>
  <si>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</si>
  <si>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石川県白山市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</si>
  <si>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</si>
  <si>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</si>
  <si>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</si>
  <si>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</si>
  <si>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</si>
  <si>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</si>
  <si>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</si>
  <si>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</si>
  <si>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</si>
  <si>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</si>
  <si>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</si>
  <si>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</si>
  <si>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</si>
  <si>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</si>
  <si>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</si>
  <si>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</si>
  <si>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</si>
  <si>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</si>
  <si>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</si>
  <si>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</si>
  <si>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</si>
  <si>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</si>
  <si>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</si>
  <si>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</si>
  <si>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</si>
  <si>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</si>
  <si>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</si>
  <si>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</si>
  <si>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</si>
  <si>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</si>
  <si>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</si>
  <si>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</si>
  <si>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</si>
  <si>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</si>
  <si>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</si>
  <si>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</si>
  <si>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</si>
  <si>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</si>
  <si>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</si>
  <si>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</si>
  <si>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</si>
  <si>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白山市下水道事業会計</t>
    <phoneticPr fontId="5"/>
  </si>
  <si>
    <t>白山市温泉事業特別会計</t>
    <phoneticPr fontId="5"/>
  </si>
  <si>
    <t>法非適用企業</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</si>
  <si>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</si>
  <si>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</si>
  <si>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</si>
  <si>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</si>
  <si>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</si>
  <si>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</si>
  <si>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</si>
  <si>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</si>
  <si>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</si>
  <si>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</si>
  <si>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</si>
  <si>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</si>
  <si>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</si>
  <si>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</si>
  <si>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</si>
  <si>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</si>
  <si>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</si>
  <si>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</si>
  <si>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</si>
  <si>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</si>
  <si>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</si>
  <si>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</si>
  <si>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</si>
  <si>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</si>
  <si>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</si>
  <si>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</si>
  <si>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</si>
  <si>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</si>
  <si>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</si>
  <si>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</si>
  <si>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</si>
  <si>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</si>
  <si>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</si>
  <si>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</si>
  <si>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</si>
  <si>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</si>
  <si>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</si>
  <si>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</si>
  <si>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</si>
  <si>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</si>
  <si>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</si>
  <si>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</si>
  <si>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</si>
  <si>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</si>
  <si>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</si>
  <si>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</si>
  <si>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</si>
  <si>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</si>
  <si>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</si>
  <si>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</si>
  <si>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</si>
  <si>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</si>
  <si>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</si>
  <si>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</si>
  <si>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</si>
  <si>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</si>
  <si>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</si>
  <si>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</si>
  <si>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</si>
  <si>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</si>
  <si>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</si>
  <si>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</si>
  <si>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</si>
  <si>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</si>
  <si>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</si>
  <si>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</si>
  <si>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</si>
  <si>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</si>
  <si>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</si>
  <si>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</si>
  <si>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</si>
  <si>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</si>
  <si>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</si>
  <si>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</si>
  <si>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</si>
  <si>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</si>
  <si>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</si>
  <si>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</si>
  <si>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</si>
  <si>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</si>
  <si>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</si>
  <si>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</si>
  <si>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</si>
  <si>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</si>
  <si>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</si>
  <si>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</si>
  <si>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</si>
  <si>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</si>
  <si>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</si>
  <si>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</si>
  <si>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</si>
  <si>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</si>
  <si>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</si>
  <si>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</si>
  <si>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</si>
  <si>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</si>
  <si>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</si>
  <si>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</si>
  <si>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</si>
  <si>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</si>
  <si>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</si>
  <si>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</si>
  <si>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</si>
  <si>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</si>
  <si>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</si>
  <si>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</si>
  <si>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</si>
  <si>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</si>
  <si>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</si>
  <si>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</si>
  <si>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</si>
  <si>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</si>
  <si>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</si>
  <si>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</si>
  <si>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</si>
  <si>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</si>
  <si>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</si>
  <si>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</si>
  <si>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</si>
  <si>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</si>
  <si>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</si>
  <si>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</si>
  <si>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</si>
  <si>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</si>
  <si>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</si>
  <si>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</si>
  <si>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</si>
  <si>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</si>
  <si>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</si>
  <si>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</si>
  <si>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</si>
  <si>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</si>
  <si>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</si>
  <si>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</si>
  <si>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</si>
  <si>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</si>
  <si>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0.36</t>
  </si>
  <si>
    <t>▲ 2.56</t>
  </si>
  <si>
    <t>▲ 0.80</t>
  </si>
  <si>
    <t>白山市水道事業会計</t>
  </si>
  <si>
    <t>白山市下水道事業会計</t>
  </si>
  <si>
    <t>一般会計</t>
  </si>
  <si>
    <t>白山市工業用水道事業会計</t>
  </si>
  <si>
    <t>白山市介護保険特別会計</t>
  </si>
  <si>
    <t>白山市国民健康保険特別会計</t>
  </si>
  <si>
    <t>白山市後期高齢者医療特別会計</t>
  </si>
  <si>
    <t>白山市墓地公苑特別会計</t>
  </si>
  <si>
    <t>その他会計（赤字）</t>
  </si>
  <si>
    <t>その他会計（黒字）</t>
  </si>
  <si>
    <t>R01</t>
    <phoneticPr fontId="5"/>
  </si>
  <si>
    <t>R02</t>
    <phoneticPr fontId="5"/>
  </si>
  <si>
    <t>R03</t>
    <phoneticPr fontId="5"/>
  </si>
  <si>
    <t>R04</t>
    <phoneticPr fontId="5"/>
  </si>
  <si>
    <t>R05</t>
    <phoneticPr fontId="5"/>
  </si>
  <si>
    <t>手取郷広域事務組合</t>
  </si>
  <si>
    <t>白山野々市広域事務組合</t>
  </si>
  <si>
    <t>白山石川医療企業団（松任石川中央病院）</t>
  </si>
  <si>
    <t>白山石川医療企業団（つるぎ病院）</t>
  </si>
  <si>
    <t>石川県市町村消防消じゅつ金組合</t>
  </si>
  <si>
    <t>石川県後期高齢者医療広域連合（一般会計）</t>
  </si>
  <si>
    <t>石川県後期高齢者医療広域連合（後期高齢者医療特別会計）</t>
  </si>
  <si>
    <t>石川県市町村職員退職手当組合</t>
  </si>
  <si>
    <t>手取川水防事務組合</t>
  </si>
  <si>
    <t>石川県市町村消防団員等公務災害補償組合</t>
  </si>
  <si>
    <t>白山市土地開発公社</t>
  </si>
  <si>
    <t>白山市地域振興公社</t>
  </si>
  <si>
    <t>あさがおテレビ</t>
  </si>
  <si>
    <t>フードサービス松任</t>
  </si>
  <si>
    <t>つるぎ街づくり</t>
  </si>
  <si>
    <t>富樫福祉会</t>
  </si>
  <si>
    <t>手取会</t>
  </si>
  <si>
    <t>めぐみ白山</t>
  </si>
  <si>
    <t>合併振興基金</t>
    <rPh sb="0" eb="2">
      <t>ガッペイ</t>
    </rPh>
    <rPh sb="2" eb="4">
      <t>シンコウ</t>
    </rPh>
    <rPh sb="4" eb="6">
      <t>キキン</t>
    </rPh>
    <phoneticPr fontId="5"/>
  </si>
  <si>
    <t>公共施設整備基金</t>
    <rPh sb="0" eb="2">
      <t>コウキョウ</t>
    </rPh>
    <rPh sb="2" eb="4">
      <t>シセツ</t>
    </rPh>
    <rPh sb="4" eb="6">
      <t>セイビ</t>
    </rPh>
    <rPh sb="6" eb="8">
      <t>キキン</t>
    </rPh>
    <phoneticPr fontId="2"/>
  </si>
  <si>
    <t>斎場整備基金</t>
    <rPh sb="0" eb="2">
      <t>サイジョウ</t>
    </rPh>
    <rPh sb="2" eb="4">
      <t>セイビ</t>
    </rPh>
    <rPh sb="4" eb="6">
      <t>キキン</t>
    </rPh>
    <phoneticPr fontId="2"/>
  </si>
  <si>
    <t>ふるさと振興基金</t>
    <rPh sb="4" eb="6">
      <t>シンコウ</t>
    </rPh>
    <rPh sb="6" eb="8">
      <t>キキン</t>
    </rPh>
    <phoneticPr fontId="2"/>
  </si>
  <si>
    <t>北陸新幹線白山総合車両所地下導水路管理基金</t>
    <rPh sb="0" eb="2">
      <t>ホクリク</t>
    </rPh>
    <rPh sb="2" eb="5">
      <t>シンカンセン</t>
    </rPh>
    <rPh sb="5" eb="7">
      <t>ハクサン</t>
    </rPh>
    <rPh sb="7" eb="9">
      <t>ソウゴウ</t>
    </rPh>
    <rPh sb="9" eb="11">
      <t>シャリョウ</t>
    </rPh>
    <rPh sb="11" eb="12">
      <t>ジョ</t>
    </rPh>
    <rPh sb="12" eb="14">
      <t>チカ</t>
    </rPh>
    <rPh sb="14" eb="17">
      <t>ドウスイロ</t>
    </rPh>
    <rPh sb="17" eb="19">
      <t>カンリ</t>
    </rPh>
    <rPh sb="19" eb="2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</si>
</sst>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B0D0-4690-8793-37C134F9A3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68863</c:v>
                </c:pt>
                <c:pt idx="1">
                  <c:v>90141</c:v>
                </c:pt>
                <c:pt idx="2">
                  <c:v>87952</c:v>
                </c:pt>
                <c:pt idx="3">
                  <c:v>98599</c:v>
                </c:pt>
                <c:pt idx="4">
                  <c:v>116901</c:v>
                </c:pt>
              </c:numCache>
            </c:numRef>
          </c:val>
          <c:smooth val="0"/>
          <c:extLst>
            <c:ext xmlns:c16="http://schemas.microsoft.com/office/drawing/2014/chart" uri="{C3380CC4-5D6E-409C-BE32-E72D297353CC}">
              <c16:uniqueId val="{00000001-B0D0-4690-8793-37C134F9A3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3.32</c:v>
                </c:pt>
                <c:pt idx="1">
                  <c:v>4.84</c:v>
                </c:pt>
                <c:pt idx="2">
                  <c:v>6.21</c:v>
                </c:pt>
                <c:pt idx="3">
                  <c:v>3.76</c:v>
                </c:pt>
                <c:pt idx="4">
                  <c:v>3.11</c:v>
                </c:pt>
              </c:numCache>
            </c:numRef>
          </c:val>
          <c:extLst>
            <c:ext xmlns:c16="http://schemas.microsoft.com/office/drawing/2014/chart" uri="{C3380CC4-5D6E-409C-BE32-E72D297353CC}">
              <c16:uniqueId val="{00000000-E564-4E26-ACA3-3BDCF9906C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7.86</c:v>
                </c:pt>
                <c:pt idx="1">
                  <c:v>7.14</c:v>
                </c:pt>
                <c:pt idx="2">
                  <c:v>9.17</c:v>
                </c:pt>
                <c:pt idx="3">
                  <c:v>9.31</c:v>
                </c:pt>
                <c:pt idx="4">
                  <c:v>8.86</c:v>
                </c:pt>
              </c:numCache>
            </c:numRef>
          </c:val>
          <c:extLst>
            <c:ext xmlns:c16="http://schemas.microsoft.com/office/drawing/2014/chart" uri="{C3380CC4-5D6E-409C-BE32-E72D297353CC}">
              <c16:uniqueId val="{00000001-E564-4E26-ACA3-3BDCF9906C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-0.36</c:v>
                </c:pt>
                <c:pt idx="1">
                  <c:v>1.06</c:v>
                </c:pt>
                <c:pt idx="2">
                  <c:v>3.89</c:v>
                </c:pt>
                <c:pt idx="3">
                  <c:v>-2.56</c:v>
                </c:pt>
                <c:pt idx="4">
                  <c:v>-0.8</c:v>
                </c:pt>
              </c:numCache>
            </c:numRef>
          </c:val>
          <c:smooth val="0"/>
          <c:extLst>
            <c:ext xmlns:c16="http://schemas.microsoft.com/office/drawing/2014/chart" uri="{C3380CC4-5D6E-409C-BE32-E72D297353CC}">
              <c16:uniqueId val="{00000002-E564-4E26-ACA3-3BDCF9906C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858-49D5-9F1D-C3823DDEB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58-49D5-9F1D-C3823DDEB8A7}"/>
            </c:ext>
          </c:extLst>
        </c:ser>
        <c:ser>
          <c:idx val="2"/>
          <c:order val="2"/>
          <c:tx>
            <c:strRef>
              <c:f>データシート!$A$29</c:f>
              <c:strCache>
                <c:ptCount val="1"/>
                <c:pt idx="0">
                  <c:v>白山市墓地公苑特別会計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58-49D5-9F1D-C3823DDEB8A7}"/>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F858-49D5-9F1D-C3823DDEB8A7}"/>
            </c:ext>
          </c:extLst>
        </c:ser>
        <c:ser>
          <c:idx val="4"/>
          <c:order val="4"/>
          <c:tx>
            <c:strRef>
              <c:f>データシート!$A$31</c:f>
              <c:strCache>
                <c:ptCount val="1"/>
                <c:pt idx="0">
                  <c:v>白山市国民健康保険特別会計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0.19</c:v>
                </c:pt>
                <c:pt idx="4">
                  <c:v>#N/A</c:v>
                </c:pt>
                <c:pt idx="5">
                  <c:v>0.13</c:v>
                </c:pt>
                <c:pt idx="6">
                  <c:v>#N/A</c:v>
                </c:pt>
                <c:pt idx="7">
                  <c:v>0.04</c:v>
                </c:pt>
                <c:pt idx="8">
                  <c:v>#N/A</c:v>
                </c:pt>
                <c:pt idx="9">
                  <c:v>0.27</c:v>
                </c:pt>
              </c:numCache>
            </c:numRef>
          </c:val>
          <c:extLst>
            <c:ext xmlns:c16="http://schemas.microsoft.com/office/drawing/2014/chart" uri="{C3380CC4-5D6E-409C-BE32-E72D297353CC}">
              <c16:uniqueId val="{00000004-F858-49D5-9F1D-C3823DDEB8A7}"/>
            </c:ext>
          </c:extLst>
        </c:ser>
        <c:ser>
          <c:idx val="5"/>
          <c:order val="5"/>
          <c:tx>
            <c:strRef>
              <c:f>データシート!$A$32</c:f>
              <c:strCache>
                <c:ptCount val="1"/>
                <c:pt idx="0">
                  <c:v>白山市介護保険特別会計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0.51</c:v>
                </c:pt>
                <c:pt idx="4">
                  <c:v>#N/A</c:v>
                </c:pt>
                <c:pt idx="5">
                  <c:v>0.75</c:v>
                </c:pt>
                <c:pt idx="6">
                  <c:v>#N/A</c:v>
                </c:pt>
                <c:pt idx="7">
                  <c:v>0.84</c:v>
                </c:pt>
                <c:pt idx="8">
                  <c:v>#N/A</c:v>
                </c:pt>
                <c:pt idx="9">
                  <c:v>0.79</c:v>
                </c:pt>
              </c:numCache>
            </c:numRef>
          </c:val>
          <c:extLst>
            <c:ext xmlns:c16="http://schemas.microsoft.com/office/drawing/2014/chart" uri="{C3380CC4-5D6E-409C-BE32-E72D297353CC}">
              <c16:uniqueId val="{00000005-F858-49D5-9F1D-C3823DDEB8A7}"/>
            </c:ext>
          </c:extLst>
        </c:ser>
        <c:ser>
          <c:idx val="6"/>
          <c:order val="6"/>
          <c:tx>
            <c:strRef>
              <c:f>データシート!$A$33</c:f>
              <c:strCache>
                <c:ptCount val="1"/>
                <c:pt idx="0">
                  <c:v>白山市工業用水道事業会計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1.1599999999999999</c:v>
                </c:pt>
                <c:pt idx="4">
                  <c:v>#N/A</c:v>
                </c:pt>
                <c:pt idx="5">
                  <c:v>1.28</c:v>
                </c:pt>
                <c:pt idx="6">
                  <c:v>#N/A</c:v>
                </c:pt>
                <c:pt idx="7">
                  <c:v>1.39</c:v>
                </c:pt>
                <c:pt idx="8">
                  <c:v>#N/A</c:v>
                </c:pt>
                <c:pt idx="9">
                  <c:v>1.44</c:v>
                </c:pt>
              </c:numCache>
            </c:numRef>
          </c:val>
          <c:extLst>
            <c:ext xmlns:c16="http://schemas.microsoft.com/office/drawing/2014/chart" uri="{C3380CC4-5D6E-409C-BE32-E72D297353CC}">
              <c16:uniqueId val="{00000006-F858-49D5-9F1D-C3823DDEB8A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3.31</c:v>
                </c:pt>
                <c:pt idx="2">
                  <c:v>#N/A</c:v>
                </c:pt>
                <c:pt idx="3">
                  <c:v>4.83</c:v>
                </c:pt>
                <c:pt idx="4">
                  <c:v>#N/A</c:v>
                </c:pt>
                <c:pt idx="5">
                  <c:v>6.21</c:v>
                </c:pt>
                <c:pt idx="6">
                  <c:v>#N/A</c:v>
                </c:pt>
                <c:pt idx="7">
                  <c:v>3.75</c:v>
                </c:pt>
                <c:pt idx="8">
                  <c:v>#N/A</c:v>
                </c:pt>
                <c:pt idx="9">
                  <c:v>3.11</c:v>
                </c:pt>
              </c:numCache>
            </c:numRef>
          </c:val>
          <c:extLst>
            <c:ext xmlns:c16="http://schemas.microsoft.com/office/drawing/2014/chart" uri="{C3380CC4-5D6E-409C-BE32-E72D297353CC}">
              <c16:uniqueId val="{00000007-F858-49D5-9F1D-C3823DDEB8A7}"/>
            </c:ext>
          </c:extLst>
        </c:ser>
        <c:ser>
          <c:idx val="8"/>
          <c:order val="8"/>
          <c:tx>
            <c:strRef>
              <c:f>データシート!$A$35</c:f>
              <c:strCache>
                <c:ptCount val="1"/>
                <c:pt idx="0">
                  <c:v>白山市下水道事業会計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6.91</c:v>
                </c:pt>
                <c:pt idx="2">
                  <c:v>#N/A</c:v>
                </c:pt>
                <c:pt idx="3">
                  <c:v>6.17</c:v>
                </c:pt>
                <c:pt idx="4">
                  <c:v>#N/A</c:v>
                </c:pt>
                <c:pt idx="5">
                  <c:v>5.08</c:v>
                </c:pt>
                <c:pt idx="6">
                  <c:v>#N/A</c:v>
                </c:pt>
                <c:pt idx="7">
                  <c:v>4.3099999999999996</c:v>
                </c:pt>
                <c:pt idx="8">
                  <c:v>#N/A</c:v>
                </c:pt>
                <c:pt idx="9">
                  <c:v>3.62</c:v>
                </c:pt>
              </c:numCache>
            </c:numRef>
          </c:val>
          <c:extLst>
            <c:ext xmlns:c16="http://schemas.microsoft.com/office/drawing/2014/chart" uri="{C3380CC4-5D6E-409C-BE32-E72D297353CC}">
              <c16:uniqueId val="{00000008-F858-49D5-9F1D-C3823DDEB8A7}"/>
            </c:ext>
          </c:extLst>
        </c:ser>
        <c:ser>
          <c:idx val="9"/>
          <c:order val="9"/>
          <c:tx>
            <c:strRef>
              <c:f>データシート!$A$36</c:f>
              <c:strCache>
                <c:ptCount val="1"/>
                <c:pt idx="0">
                  <c:v>白山市水道事業会計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4.1500000000000004</c:v>
                </c:pt>
                <c:pt idx="2">
                  <c:v>#N/A</c:v>
                </c:pt>
                <c:pt idx="3">
                  <c:v>4.34</c:v>
                </c:pt>
                <c:pt idx="4">
                  <c:v>#N/A</c:v>
                </c:pt>
                <c:pt idx="5">
                  <c:v>4.82</c:v>
                </c:pt>
                <c:pt idx="6">
                  <c:v>#N/A</c:v>
                </c:pt>
                <c:pt idx="7">
                  <c:v>4.9000000000000004</c:v>
                </c:pt>
                <c:pt idx="8">
                  <c:v>#N/A</c:v>
                </c:pt>
                <c:pt idx="9">
                  <c:v>4.7300000000000004</c:v>
                </c:pt>
              </c:numCache>
            </c:numRef>
          </c:val>
          <c:extLst>
            <c:ext xmlns:c16="http://schemas.microsoft.com/office/drawing/2014/chart" uri="{C3380CC4-5D6E-409C-BE32-E72D297353CC}">
              <c16:uniqueId val="{00000009-F858-49D5-9F1D-C3823DDEB8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7343</c:v>
                </c:pt>
                <c:pt idx="5">
                  <c:v>7316</c:v>
                </c:pt>
                <c:pt idx="8">
                  <c:v>8094</c:v>
                </c:pt>
                <c:pt idx="11">
                  <c:v>7312</c:v>
                </c:pt>
                <c:pt idx="14">
                  <c:v>7450</c:v>
                </c:pt>
              </c:numCache>
            </c:numRef>
          </c:val>
          <c:extLst>
            <c:ext xmlns:c16="http://schemas.microsoft.com/office/drawing/2014/chart" uri="{C3380CC4-5D6E-409C-BE32-E72D297353CC}">
              <c16:uniqueId val="{00000000-47BF-4AEF-B40B-12B4476008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BF-4AEF-B40B-12B4476008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47BF-4AEF-B40B-12B4476008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790</c:v>
                </c:pt>
                <c:pt idx="3">
                  <c:v>955</c:v>
                </c:pt>
                <c:pt idx="6">
                  <c:v>942</c:v>
                </c:pt>
                <c:pt idx="9">
                  <c:v>963</c:v>
                </c:pt>
                <c:pt idx="12">
                  <c:v>913</c:v>
                </c:pt>
              </c:numCache>
            </c:numRef>
          </c:val>
          <c:extLst>
            <c:ext xmlns:c16="http://schemas.microsoft.com/office/drawing/2014/chart" uri="{C3380CC4-5D6E-409C-BE32-E72D297353CC}">
              <c16:uniqueId val="{00000003-47BF-4AEF-B40B-12B4476008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1603</c:v>
                </c:pt>
                <c:pt idx="3">
                  <c:v>1519</c:v>
                </c:pt>
                <c:pt idx="6">
                  <c:v>1584</c:v>
                </c:pt>
                <c:pt idx="9">
                  <c:v>1516</c:v>
                </c:pt>
                <c:pt idx="12">
                  <c:v>1389</c:v>
                </c:pt>
              </c:numCache>
            </c:numRef>
          </c:val>
          <c:extLst>
            <c:ext xmlns:c16="http://schemas.microsoft.com/office/drawing/2014/chart" uri="{C3380CC4-5D6E-409C-BE32-E72D297353CC}">
              <c16:uniqueId val="{00000004-47BF-4AEF-B40B-12B4476008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BF-4AEF-B40B-12B4476008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BF-4AEF-B40B-12B4476008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7390</c:v>
                </c:pt>
                <c:pt idx="3">
                  <c:v>7403</c:v>
                </c:pt>
                <c:pt idx="6">
                  <c:v>8778</c:v>
                </c:pt>
                <c:pt idx="9">
                  <c:v>7684</c:v>
                </c:pt>
                <c:pt idx="12">
                  <c:v>7595</c:v>
                </c:pt>
              </c:numCache>
            </c:numRef>
          </c:val>
          <c:extLst>
            <c:ext xmlns:c16="http://schemas.microsoft.com/office/drawing/2014/chart" uri="{C3380CC4-5D6E-409C-BE32-E72D297353CC}">
              <c16:uniqueId val="{00000007-47BF-4AEF-B40B-12B4476008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2448</c:v>
                </c:pt>
                <c:pt idx="2">
                  <c:v>#N/A</c:v>
                </c:pt>
                <c:pt idx="3">
                  <c:v>#N/A</c:v>
                </c:pt>
                <c:pt idx="4">
                  <c:v>2569</c:v>
                </c:pt>
                <c:pt idx="5">
                  <c:v>#N/A</c:v>
                </c:pt>
                <c:pt idx="6">
                  <c:v>#N/A</c:v>
                </c:pt>
                <c:pt idx="7">
                  <c:v>3218</c:v>
                </c:pt>
                <c:pt idx="8">
                  <c:v>#N/A</c:v>
                </c:pt>
                <c:pt idx="9">
                  <c:v>#N/A</c:v>
                </c:pt>
                <c:pt idx="10">
                  <c:v>2859</c:v>
                </c:pt>
                <c:pt idx="11">
                  <c:v>#N/A</c:v>
                </c:pt>
                <c:pt idx="12">
                  <c:v>#N/A</c:v>
                </c:pt>
                <c:pt idx="13">
                  <c:v>2455</c:v>
                </c:pt>
                <c:pt idx="14">
                  <c:v>#N/A</c:v>
                </c:pt>
              </c:numCache>
            </c:numRef>
          </c:val>
          <c:smooth val="0"/>
          <c:extLst>
            <c:ext xmlns:c16="http://schemas.microsoft.com/office/drawing/2014/chart" uri="{C3380CC4-5D6E-409C-BE32-E72D297353CC}">
              <c16:uniqueId val="{00000008-47BF-4AEF-B40B-12B4476008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80302</c:v>
                </c:pt>
                <c:pt idx="5">
                  <c:v>79904</c:v>
                </c:pt>
                <c:pt idx="8">
                  <c:v>77860</c:v>
                </c:pt>
                <c:pt idx="11">
                  <c:v>76821</c:v>
                </c:pt>
                <c:pt idx="14">
                  <c:v>73791</c:v>
                </c:pt>
              </c:numCache>
            </c:numRef>
          </c:val>
          <c:extLst>
            <c:ext xmlns:c16="http://schemas.microsoft.com/office/drawing/2014/chart" uri="{C3380CC4-5D6E-409C-BE32-E72D297353CC}">
              <c16:uniqueId val="{00000000-7769-4DF4-9E06-D1AEC00780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8959</c:v>
                </c:pt>
                <c:pt idx="5">
                  <c:v>9390</c:v>
                </c:pt>
                <c:pt idx="8">
                  <c:v>9630</c:v>
                </c:pt>
                <c:pt idx="11">
                  <c:v>9694</c:v>
                </c:pt>
                <c:pt idx="14">
                  <c:v>9469</c:v>
                </c:pt>
              </c:numCache>
            </c:numRef>
          </c:val>
          <c:extLst>
            <c:ext xmlns:c16="http://schemas.microsoft.com/office/drawing/2014/chart" uri="{C3380CC4-5D6E-409C-BE32-E72D297353CC}">
              <c16:uniqueId val="{00000001-7769-4DF4-9E06-D1AEC00780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5119</c:v>
                </c:pt>
                <c:pt idx="5">
                  <c:v>5500</c:v>
                </c:pt>
                <c:pt idx="8">
                  <c:v>7471</c:v>
                </c:pt>
                <c:pt idx="11">
                  <c:v>7522</c:v>
                </c:pt>
                <c:pt idx="14">
                  <c:v>7856</c:v>
                </c:pt>
              </c:numCache>
            </c:numRef>
          </c:val>
          <c:extLst>
            <c:ext xmlns:c16="http://schemas.microsoft.com/office/drawing/2014/chart" uri="{C3380CC4-5D6E-409C-BE32-E72D297353CC}">
              <c16:uniqueId val="{00000002-7769-4DF4-9E06-D1AEC00780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9-4DF4-9E06-D1AEC00780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9-4DF4-9E06-D1AEC00780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706</c:v>
                </c:pt>
                <c:pt idx="3">
                  <c:v>615</c:v>
                </c:pt>
                <c:pt idx="6">
                  <c:v>1879</c:v>
                </c:pt>
                <c:pt idx="9">
                  <c:v>1743</c:v>
                </c:pt>
                <c:pt idx="12">
                  <c:v>1153</c:v>
                </c:pt>
              </c:numCache>
            </c:numRef>
          </c:val>
          <c:extLst>
            <c:ext xmlns:c16="http://schemas.microsoft.com/office/drawing/2014/chart" uri="{C3380CC4-5D6E-409C-BE32-E72D297353CC}">
              <c16:uniqueId val="{00000005-7769-4DF4-9E06-D1AEC00780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6390</c:v>
                </c:pt>
                <c:pt idx="3">
                  <c:v>6200</c:v>
                </c:pt>
                <c:pt idx="6">
                  <c:v>6082</c:v>
                </c:pt>
                <c:pt idx="9">
                  <c:v>5921</c:v>
                </c:pt>
                <c:pt idx="12">
                  <c:v>5642</c:v>
                </c:pt>
              </c:numCache>
            </c:numRef>
          </c:val>
          <c:extLst>
            <c:ext xmlns:c16="http://schemas.microsoft.com/office/drawing/2014/chart" uri="{C3380CC4-5D6E-409C-BE32-E72D297353CC}">
              <c16:uniqueId val="{00000006-7769-4DF4-9E06-D1AEC00780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9807</c:v>
                </c:pt>
                <c:pt idx="3">
                  <c:v>9275</c:v>
                </c:pt>
                <c:pt idx="6">
                  <c:v>8451</c:v>
                </c:pt>
                <c:pt idx="9">
                  <c:v>7982</c:v>
                </c:pt>
                <c:pt idx="12">
                  <c:v>8009</c:v>
                </c:pt>
              </c:numCache>
            </c:numRef>
          </c:val>
          <c:extLst>
            <c:ext xmlns:c16="http://schemas.microsoft.com/office/drawing/2014/chart" uri="{C3380CC4-5D6E-409C-BE32-E72D297353CC}">
              <c16:uniqueId val="{00000007-7769-4DF4-9E06-D1AEC00780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23488</c:v>
                </c:pt>
                <c:pt idx="3">
                  <c:v>22077</c:v>
                </c:pt>
                <c:pt idx="6">
                  <c:v>23665</c:v>
                </c:pt>
                <c:pt idx="9">
                  <c:v>23341</c:v>
                </c:pt>
                <c:pt idx="12">
                  <c:v>22379</c:v>
                </c:pt>
              </c:numCache>
            </c:numRef>
          </c:val>
          <c:extLst>
            <c:ext xmlns:c16="http://schemas.microsoft.com/office/drawing/2014/chart" uri="{C3380CC4-5D6E-409C-BE32-E72D297353CC}">
              <c16:uniqueId val="{00000008-7769-4DF4-9E06-D1AEC00780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388</c:v>
                </c:pt>
                <c:pt idx="3">
                  <c:v>347</c:v>
                </c:pt>
                <c:pt idx="6">
                  <c:v>306</c:v>
                </c:pt>
                <c:pt idx="9">
                  <c:v>265</c:v>
                </c:pt>
                <c:pt idx="12">
                  <c:v>225</c:v>
                </c:pt>
              </c:numCache>
            </c:numRef>
          </c:val>
          <c:extLst>
            <c:ext xmlns:c16="http://schemas.microsoft.com/office/drawing/2014/chart" uri="{C3380CC4-5D6E-409C-BE32-E72D297353CC}">
              <c16:uniqueId val="{00000009-7769-4DF4-9E06-D1AEC00780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83651</c:v>
                </c:pt>
                <c:pt idx="3">
                  <c:v>85010</c:v>
                </c:pt>
                <c:pt idx="6">
                  <c:v>84315</c:v>
                </c:pt>
                <c:pt idx="9">
                  <c:v>84246</c:v>
                </c:pt>
                <c:pt idx="12">
                  <c:v>85180</c:v>
                </c:pt>
              </c:numCache>
            </c:numRef>
          </c:val>
          <c:extLst>
            <c:ext xmlns:c16="http://schemas.microsoft.com/office/drawing/2014/chart" uri="{C3380CC4-5D6E-409C-BE32-E72D297353CC}">
              <c16:uniqueId val="{0000000A-7769-4DF4-9E06-D1AEC00780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30049</c:v>
                </c:pt>
                <c:pt idx="2">
                  <c:v>#N/A</c:v>
                </c:pt>
                <c:pt idx="3">
                  <c:v>#N/A</c:v>
                </c:pt>
                <c:pt idx="4">
                  <c:v>28729</c:v>
                </c:pt>
                <c:pt idx="5">
                  <c:v>#N/A</c:v>
                </c:pt>
                <c:pt idx="6">
                  <c:v>#N/A</c:v>
                </c:pt>
                <c:pt idx="7">
                  <c:v>29737</c:v>
                </c:pt>
                <c:pt idx="8">
                  <c:v>#N/A</c:v>
                </c:pt>
                <c:pt idx="9">
                  <c:v>#N/A</c:v>
                </c:pt>
                <c:pt idx="10">
                  <c:v>29462</c:v>
                </c:pt>
                <c:pt idx="11">
                  <c:v>#N/A</c:v>
                </c:pt>
                <c:pt idx="12">
                  <c:v>#N/A</c:v>
                </c:pt>
                <c:pt idx="13">
                  <c:v>31472</c:v>
                </c:pt>
                <c:pt idx="14">
                  <c:v>#N/A</c:v>
                </c:pt>
              </c:numCache>
            </c:numRef>
          </c:val>
          <c:smooth val="0"/>
          <c:extLst>
            <c:ext xmlns:c16="http://schemas.microsoft.com/office/drawing/2014/chart" uri="{C3380CC4-5D6E-409C-BE32-E72D297353CC}">
              <c16:uniqueId val="{0000000B-7769-4DF4-9E06-D1AEC00780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2993</c:v>
                </c:pt>
                <c:pt idx="1">
                  <c:v>2991</c:v>
                </c:pt>
                <c:pt idx="2">
                  <c:v>2913</c:v>
                </c:pt>
              </c:numCache>
            </c:numRef>
          </c:val>
          <c:extLst>
            <c:ext xmlns:c16="http://schemas.microsoft.com/office/drawing/2014/chart" uri="{C3380CC4-5D6E-409C-BE32-E72D297353CC}">
              <c16:uniqueId val="{00000000-7569-4BCE-BCA1-F3475A5B14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739</c:v>
                </c:pt>
                <c:pt idx="1">
                  <c:v>739</c:v>
                </c:pt>
                <c:pt idx="2">
                  <c:v>888</c:v>
                </c:pt>
              </c:numCache>
            </c:numRef>
          </c:val>
          <c:extLst>
            <c:ext xmlns:c16="http://schemas.microsoft.com/office/drawing/2014/chart" uri="{C3380CC4-5D6E-409C-BE32-E72D297353CC}">
              <c16:uniqueId val="{00000001-7569-4BCE-BCA1-F3475A5B14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4546</c:v>
                </c:pt>
                <c:pt idx="1">
                  <c:v>4553</c:v>
                </c:pt>
                <c:pt idx="2">
                  <c:v>4852</c:v>
                </c:pt>
              </c:numCache>
            </c:numRef>
          </c:val>
          <c:extLst>
            <c:ext xmlns:c16="http://schemas.microsoft.com/office/drawing/2014/chart" uri="{C3380CC4-5D6E-409C-BE32-E72D297353CC}">
              <c16:uniqueId val="{00000002-7569-4BCE-BCA1-F3475A5B14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112,652
110,853
754.92
64,437,212
62,906,270
1,022,889
32,875,155
85,179,518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全国平均及び石川県平均は上回っているものの、類似団体平均との比較では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下回っている。前年度から微減であり、下降傾向にある。</a:t>
          </a:r>
        </a:p>
        <a:p>
          <a:r>
            <a:rPr kumimoji="1" lang="ja-JP" altLang="en-US" sz="1300">
              <a:latin typeface="ＭＳ Ｐゴシック" panose="020B0600070205080204" pitchFamily="50" charset="-128"/>
              <a:ea typeface="ＭＳ Ｐゴシック" panose="020B0600070205080204" pitchFamily="50" charset="-128"/>
            </a:rPr>
            <a:t>今後も行政の効率化等により歳出削減に努めるとともに、企業立地の促進や区画整理事業等の定住人口対策を推進し、税収増等による歳入確保に努める。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行財政改革の取り組みにより毎年度改善を図っており、令和</a:t>
          </a:r>
          <a:r>
            <a:rPr kumimoji="1" lang="en-US" altLang="ja-JP" sz="1300">
              <a:solidFill>
                <a:srgbClr val="FF0000"/>
              </a:solidFill>
              <a:latin typeface="ＭＳ Ｐゴシック" panose="020B0600070205080204" pitchFamily="50" charset="-128"/>
              <a:ea typeface="ＭＳ Ｐゴシック" panose="020B0600070205080204" pitchFamily="50" charset="-128"/>
            </a:rPr>
            <a:t>5</a:t>
          </a:r>
          <a:r>
            <a:rPr kumimoji="1" lang="ja-JP" altLang="en-US" sz="1300">
              <a:solidFill>
                <a:srgbClr val="FF0000"/>
              </a:solidFill>
              <a:latin typeface="ＭＳ Ｐゴシック" panose="020B0600070205080204" pitchFamily="50" charset="-128"/>
              <a:ea typeface="ＭＳ Ｐゴシック" panose="020B0600070205080204" pitchFamily="50" charset="-128"/>
            </a:rPr>
            <a:t>年度は、地方税が減収となった一方で地方交付税の増加などの要因から、経常収支比率は前年度より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0.5</a:t>
          </a:r>
          <a:r>
            <a:rPr kumimoji="1" lang="ja-JP" altLang="en-US" sz="1300">
              <a:solidFill>
                <a:srgbClr val="FF0000"/>
              </a:solidFill>
              <a:latin typeface="ＭＳ Ｐゴシック" panose="020B0600070205080204" pitchFamily="50" charset="-128"/>
              <a:ea typeface="ＭＳ Ｐゴシック" panose="020B0600070205080204" pitchFamily="50" charset="-128"/>
            </a:rPr>
            <a:t>％改善した。しかし、</a:t>
          </a:r>
          <a:r>
            <a:rPr kumimoji="1" lang="ja-JP" altLang="en-US" sz="1300">
              <a:latin typeface="ＭＳ Ｐゴシック" panose="020B0600070205080204" pitchFamily="50" charset="-128"/>
              <a:ea typeface="ＭＳ Ｐゴシック" panose="020B0600070205080204" pitchFamily="50" charset="-128"/>
            </a:rPr>
            <a:t>依然として全国平均、類似団体平均及び石川県平均のいずれと比較しても高い水準にある。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今後も、社会保障費や物価高騰による公共施設の維持管理費などに財政需要の増嵩が見込まれることから、これまで以上に事務事業の効率化・適正化を図り、経常経費の抑制に努める。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44873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489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0220"/>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65</xdr:row>
      <xdr:rowOff>28787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0220"/>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730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全国平均、類似団体平均及び石川県平均と比較すると下回っている状況である。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年の合併以降、職員数の減少に伴い人件費の抑制傾向が続いている。物件費については、施設の管理適正化により抑制が図られている。</a:t>
          </a:r>
        </a:p>
        <a:p>
          <a:r>
            <a:rPr kumimoji="1" lang="ja-JP" altLang="en-US" sz="1300">
              <a:latin typeface="ＭＳ Ｐゴシック" panose="020B0600070205080204" pitchFamily="50" charset="-128"/>
              <a:ea typeface="ＭＳ Ｐゴシック" panose="020B0600070205080204" pitchFamily="50" charset="-128"/>
            </a:rPr>
            <a:t>今後は人件費の高騰や物価高騰の影響による増加が想定されるため、引き続き、一層の事務事業の見直し、施設管理の見直しを進め、経費の抑制に努める。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139826</xdr:rowOff>
    </xdr:from>
    <xdr:to>
      <xdr:col>23</xdr:col>
      <xdr:colOff>133350</xdr:colOff>
      <xdr:row>84</xdr:row>
      <xdr:rowOff>23310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70176"/>
          <a:ext cx="838200" cy="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154665</xdr:rowOff>
    </xdr:from>
    <xdr:to>
      <xdr:col>19</xdr:col>
      <xdr:colOff>133350</xdr:colOff>
      <xdr:row>84</xdr:row>
      <xdr:rowOff>23310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5015"/>
          <a:ext cx="889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107872</xdr:rowOff>
    </xdr:from>
    <xdr:to>
      <xdr:col>15</xdr:col>
      <xdr:colOff>82550</xdr:colOff>
      <xdr:row>83</xdr:row>
      <xdr:rowOff>154665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38222"/>
          <a:ext cx="889000" cy="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50214</xdr:rowOff>
    </xdr:from>
    <xdr:to>
      <xdr:col>11</xdr:col>
      <xdr:colOff>31750</xdr:colOff>
      <xdr:row>83</xdr:row>
      <xdr:rowOff>107872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766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89026</xdr:rowOff>
    </xdr:from>
    <xdr:to>
      <xdr:col>23</xdr:col>
      <xdr:colOff>184150</xdr:colOff>
      <xdr:row>84</xdr:row>
      <xdr:rowOff>19176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105553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6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143960</xdr:rowOff>
    </xdr:from>
    <xdr:to>
      <xdr:col>19</xdr:col>
      <xdr:colOff>184150</xdr:colOff>
      <xdr:row>84</xdr:row>
      <xdr:rowOff>74110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84287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43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103865</xdr:rowOff>
    </xdr:from>
    <xdr:to>
      <xdr:col>15</xdr:col>
      <xdr:colOff>133350</xdr:colOff>
      <xdr:row>84</xdr:row>
      <xdr:rowOff>34015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44192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57072</xdr:rowOff>
    </xdr:from>
    <xdr:to>
      <xdr:col>11</xdr:col>
      <xdr:colOff>82550</xdr:colOff>
      <xdr:row>83</xdr:row>
      <xdr:rowOff>158672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143449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170864</xdr:rowOff>
    </xdr:from>
    <xdr:to>
      <xdr:col>7</xdr:col>
      <xdr:colOff>31750</xdr:colOff>
      <xdr:row>81</xdr:row>
      <xdr:rowOff>101014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111191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昨年度と同水準であるが、類似団体平均や全国市平均と比較すると低い水準で推移している状況である。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245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11641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441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42334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比率は概ね横ばい傾向が続いているが、平成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年の合併以降、大幅な削減が図られてきたことから、全国平均、類似団体平均及び石川県平均を下回る状況となっている。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110672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1588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110672</xdr:rowOff>
    </xdr:from>
    <xdr:to>
      <xdr:col>77</xdr:col>
      <xdr:colOff>44450</xdr:colOff>
      <xdr:row>59</xdr:row>
      <xdr:rowOff>158931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2622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158931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60</xdr:row>
      <xdr:rowOff>49530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6758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59872</xdr:rowOff>
    </xdr:from>
    <xdr:to>
      <xdr:col>77</xdr:col>
      <xdr:colOff>95250</xdr:colOff>
      <xdr:row>59</xdr:row>
      <xdr:rowOff>161472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年度までは、旧合併特例債のような交付税措置の大きな市債の償還額が減少し、交付税措置の少ない市債の償還額が増えてきたことにより実質公債費比率は増加傾向にあったが、令和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年度は一般会計、公営企業会計及び一部事務組合のすべてにおいて、公債費の償還額が減少したため、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全国平均、類似団体平均及び石川県平均のいずれと比較しても、大きく上回る高い水準であるため、今後も一層の償還管理に努め、比率の抑制を図る。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111478</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6552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111478</xdr:rowOff>
    </xdr:from>
    <xdr:to>
      <xdr:col>77</xdr:col>
      <xdr:colOff>44450</xdr:colOff>
      <xdr:row>44</xdr:row>
      <xdr:rowOff>151695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6552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111478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58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71261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60678</xdr:rowOff>
    </xdr:from>
    <xdr:to>
      <xdr:col>81</xdr:col>
      <xdr:colOff>95250</xdr:colOff>
      <xdr:row>44</xdr:row>
      <xdr:rowOff>162278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128005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5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100895</xdr:rowOff>
    </xdr:from>
    <xdr:to>
      <xdr:col>77</xdr:col>
      <xdr:colOff>95250</xdr:colOff>
      <xdr:row>45</xdr:row>
      <xdr:rowOff>31045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15822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60678</xdr:rowOff>
    </xdr:from>
    <xdr:to>
      <xdr:col>73</xdr:col>
      <xdr:colOff>44450</xdr:colOff>
      <xdr:row>44</xdr:row>
      <xdr:rowOff>162278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147055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20461</xdr:rowOff>
    </xdr:from>
    <xdr:to>
      <xdr:col>64</xdr:col>
      <xdr:colOff>152400</xdr:colOff>
      <xdr:row>44</xdr:row>
      <xdr:rowOff>122061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106838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合併後の道路網や公共施設のの整備、小中学校の改築・地震補強等に係る地方債の発行により、地方債残高が依然として多額となっている。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年度は、公営企業会計の地方債残高は減少したものの、一般会計において交付税措置の大きな地方債</a:t>
          </a:r>
          <a:r>
            <a:rPr kumimoji="1" lang="ja-JP" altLang="en-US" sz="1300">
              <a:solidFill>
                <a:srgbClr val="FF0000"/>
              </a:solidFill>
              <a:latin typeface="ＭＳ Ｐゴシック" panose="020B0600070205080204" pitchFamily="50" charset="-128"/>
              <a:ea typeface="ＭＳ Ｐゴシック" panose="020B0600070205080204" pitchFamily="50" charset="-128"/>
            </a:rPr>
            <a:t>残高</a:t>
          </a:r>
          <a:r>
            <a:rPr kumimoji="1" lang="ja-JP" altLang="en-US" sz="1300">
              <a:latin typeface="ＭＳ Ｐゴシック" panose="020B0600070205080204" pitchFamily="50" charset="-128"/>
              <a:ea typeface="ＭＳ Ｐゴシック" panose="020B0600070205080204" pitchFamily="50" charset="-128"/>
            </a:rPr>
            <a:t>が減少し、交付税措置の少ない地方債残高が増加したことにより交付税算入額が減少し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全国平均、類似団体平均及び石川県平均のいずれも大きく上回る高い水準で推移していることから、一層の改善に努める。 </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148449</xdr:rowOff>
    </xdr:from>
    <xdr:to>
      <xdr:col>81</xdr:col>
      <xdr:colOff>44450</xdr:colOff>
      <xdr:row>23</xdr:row>
      <xdr:rowOff>40005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920349"/>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135043</xdr:rowOff>
    </xdr:from>
    <xdr:to>
      <xdr:col>77</xdr:col>
      <xdr:colOff>44450</xdr:colOff>
      <xdr:row>22</xdr:row>
      <xdr:rowOff>148449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90694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135043</xdr:rowOff>
    </xdr:from>
    <xdr:to>
      <xdr:col>72</xdr:col>
      <xdr:colOff>203200</xdr:colOff>
      <xdr:row>22</xdr:row>
      <xdr:rowOff>163195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90694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163195</xdr:rowOff>
    </xdr:from>
    <xdr:to>
      <xdr:col>68</xdr:col>
      <xdr:colOff>152400</xdr:colOff>
      <xdr:row>23</xdr:row>
      <xdr:rowOff>112395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9350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170109</xdr:rowOff>
    </xdr:from>
    <xdr:to>
      <xdr:col>68</xdr:col>
      <xdr:colOff>203200</xdr:colOff>
      <xdr:row>14</xdr:row>
      <xdr:rowOff>100259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160655</xdr:rowOff>
    </xdr:from>
    <xdr:to>
      <xdr:col>81</xdr:col>
      <xdr:colOff>95250</xdr:colOff>
      <xdr:row>23</xdr:row>
      <xdr:rowOff>90805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9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56532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97649</xdr:rowOff>
    </xdr:from>
    <xdr:to>
      <xdr:col>77</xdr:col>
      <xdr:colOff>95250</xdr:colOff>
      <xdr:row>23</xdr:row>
      <xdr:rowOff>27799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8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12576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955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84243</xdr:rowOff>
    </xdr:from>
    <xdr:to>
      <xdr:col>73</xdr:col>
      <xdr:colOff>44450</xdr:colOff>
      <xdr:row>23</xdr:row>
      <xdr:rowOff>14393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170620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112395</xdr:rowOff>
    </xdr:from>
    <xdr:to>
      <xdr:col>68</xdr:col>
      <xdr:colOff>203200</xdr:colOff>
      <xdr:row>23</xdr:row>
      <xdr:rowOff>42545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27322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97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61595</xdr:rowOff>
    </xdr:from>
    <xdr:to>
      <xdr:col>64</xdr:col>
      <xdr:colOff>152400</xdr:colOff>
      <xdr:row>23</xdr:row>
      <xdr:rowOff>163195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40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147972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40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112,652
110,853
754.92
64,437,212
62,906,270
1,022,889
32,875,155
85,179,518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職員数の減少により、全国平均、類似団体平均及び石川県平均と比較しても低水準にある。</a:t>
          </a:r>
        </a:p>
        <a:p>
          <a:r>
            <a:rPr kumimoji="1" lang="ja-JP" altLang="en-US" sz="1300">
              <a:latin typeface="ＭＳ Ｐゴシック" panose="020B0600070205080204" pitchFamily="50" charset="-128"/>
              <a:ea typeface="ＭＳ Ｐゴシック" panose="020B0600070205080204" pitchFamily="50" charset="-128"/>
            </a:rPr>
            <a:t>今後は採用人数を増やし、職員数の適正化を図る。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33</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9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6350</xdr:rowOff>
    </xdr:from>
    <xdr:to>
      <xdr:col>19</xdr:col>
      <xdr:colOff>187325</xdr:colOff>
      <xdr:row>33</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64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6350</xdr:rowOff>
    </xdr:from>
    <xdr:to>
      <xdr:col>15</xdr:col>
      <xdr:colOff>98425</xdr:colOff>
      <xdr:row>34</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64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63500</xdr:rowOff>
    </xdr:from>
    <xdr:to>
      <xdr:col>15</xdr:col>
      <xdr:colOff>149225</xdr:colOff>
      <xdr:row>36</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34</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76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82550</xdr:rowOff>
    </xdr:from>
    <xdr:to>
      <xdr:col>20</xdr:col>
      <xdr:colOff>38100</xdr:colOff>
      <xdr:row>34</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127000</xdr:rowOff>
    </xdr:from>
    <xdr:to>
      <xdr:col>15</xdr:col>
      <xdr:colOff>149225</xdr:colOff>
      <xdr:row>33</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63500</xdr:rowOff>
    </xdr:from>
    <xdr:to>
      <xdr:col>11</xdr:col>
      <xdr:colOff>60325</xdr:colOff>
      <xdr:row>34</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類似団体平均と比較すると低い水準で概ね横ばい傾向が続いている。</a:t>
          </a:r>
        </a:p>
        <a:p>
          <a:r>
            <a:rPr kumimoji="1" lang="ja-JP" altLang="en-US" sz="1300">
              <a:latin typeface="ＭＳ Ｐゴシック" panose="020B0600070205080204" pitchFamily="50" charset="-128"/>
              <a:ea typeface="ＭＳ Ｐゴシック" panose="020B0600070205080204" pitchFamily="50" charset="-128"/>
            </a:rPr>
            <a:t>今後は物価高騰の影響により、物件費の増加が見込まれるが、公共施設を統合するなど、公共施設の維持管理費の縮減を図り、物件費の一層の抑制に努める。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29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14</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333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自立支援給付費などの障害福祉分野の財政需要が増嵩しているほか、公定価格改定の影響による法人保育園運営費の増加していることなどが要因である。</a:t>
          </a:r>
        </a:p>
        <a:p>
          <a:r>
            <a:rPr kumimoji="1" lang="ja-JP" altLang="en-US" sz="1300">
              <a:latin typeface="ＭＳ Ｐゴシック" panose="020B0600070205080204" pitchFamily="50" charset="-128"/>
              <a:ea typeface="ＭＳ Ｐゴシック" panose="020B0600070205080204" pitchFamily="50" charset="-128"/>
            </a:rPr>
            <a:t>今後も扶助費の増嵩は避けられないと認識しているが、財政運営への影響が最小限となるよう努める。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5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6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ほぼ同水準で推移しており、類似団体内や全国平均と比較しても低水準を保っている。</a:t>
          </a:r>
        </a:p>
        <a:p>
          <a:r>
            <a:rPr kumimoji="1" lang="ja-JP" altLang="en-US" sz="1300">
              <a:latin typeface="ＭＳ Ｐゴシック" panose="020B0600070205080204" pitchFamily="50" charset="-128"/>
              <a:ea typeface="ＭＳ Ｐゴシック" panose="020B0600070205080204" pitchFamily="50" charset="-128"/>
            </a:rPr>
            <a:t>今後も、財政需要が増大する中、事務事業の見直しや事業の優先度を適切に判断し、歳出の抑制に努める。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139700</xdr:rowOff>
    </xdr:from>
    <xdr:to>
      <xdr:col>78</xdr:col>
      <xdr:colOff>69850</xdr:colOff>
      <xdr:row>55</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9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139700</xdr:rowOff>
    </xdr:from>
    <xdr:to>
      <xdr:col>73</xdr:col>
      <xdr:colOff>180975</xdr:colOff>
      <xdr:row>55</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57150</xdr:rowOff>
    </xdr:from>
    <xdr:to>
      <xdr:col>69</xdr:col>
      <xdr:colOff>92075</xdr:colOff>
      <xdr:row>55</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88900</xdr:rowOff>
    </xdr:from>
    <xdr:to>
      <xdr:col>74</xdr:col>
      <xdr:colOff>31750</xdr:colOff>
      <xdr:row>55</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6350</xdr:rowOff>
    </xdr:from>
    <xdr:to>
      <xdr:col>69</xdr:col>
      <xdr:colOff>142875</xdr:colOff>
      <xdr:row>55</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44450</xdr:rowOff>
    </xdr:from>
    <xdr:to>
      <xdr:col>65</xdr:col>
      <xdr:colOff>53975</xdr:colOff>
      <xdr:row>55</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％となっており、これは、一部事務組合への負担金について、減少したことが要因である。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全国平均や類似団体平均と比較し、大幅に上回る水準で推移しているため、補助金等の見直しや適正化により歳出削減に努める。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2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38</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43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43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ほぼ横ばい傾向であるが、全国平均、類似団体平均及び石川県平均と比較するときわめて高い水準にあることから、引き続き一層の地方債発行額の抑制及び計画的な償還管理に努める。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22860"/>
          <a:ext cx="0" cy="87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28212</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56135</xdr:rowOff>
    </xdr:from>
    <xdr:to>
      <xdr:col>24</xdr:col>
      <xdr:colOff>114300</xdr:colOff>
      <xdr:row>79</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6006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281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92711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3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110998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372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85362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類似団体平均や全国平均を下回っているものの、扶助費や補助費等の増加により財政構造の硬直化が進んでいるため、改善に向け、より一層の経常経費の削減に努める。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76</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23444"/>
          <a:ext cx="889000" cy="3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76</xdr:row>
      <xdr:rowOff>90424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2344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20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142512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90363</xdr:rowOff>
    </xdr:from>
    <xdr:to>
      <xdr:col>29</xdr:col>
      <xdr:colOff>127000</xdr:colOff>
      <xdr:row>18</xdr:row>
      <xdr:rowOff>94638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24088"/>
          <a:ext cx="647700" cy="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94638</xdr:rowOff>
    </xdr:from>
    <xdr:to>
      <xdr:col>26</xdr:col>
      <xdr:colOff>50800</xdr:colOff>
      <xdr:row>18</xdr:row>
      <xdr:rowOff>124699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28363"/>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61308</xdr:rowOff>
    </xdr:from>
    <xdr:to>
      <xdr:col>22</xdr:col>
      <xdr:colOff>114300</xdr:colOff>
      <xdr:row>18</xdr:row>
      <xdr:rowOff>124699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95033"/>
          <a:ext cx="698500" cy="6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61308</xdr:rowOff>
    </xdr:from>
    <xdr:to>
      <xdr:col>18</xdr:col>
      <xdr:colOff>177800</xdr:colOff>
      <xdr:row>19</xdr:row>
      <xdr:rowOff>14194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95033"/>
          <a:ext cx="698500" cy="12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39563</xdr:rowOff>
    </xdr:from>
    <xdr:to>
      <xdr:col>29</xdr:col>
      <xdr:colOff>177800</xdr:colOff>
      <xdr:row>18</xdr:row>
      <xdr:rowOff>141163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7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4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43838</xdr:rowOff>
    </xdr:from>
    <xdr:to>
      <xdr:col>26</xdr:col>
      <xdr:colOff>101600</xdr:colOff>
      <xdr:row>18</xdr:row>
      <xdr:rowOff>145438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7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130215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6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73899</xdr:rowOff>
    </xdr:from>
    <xdr:to>
      <xdr:col>22</xdr:col>
      <xdr:colOff>165100</xdr:colOff>
      <xdr:row>19</xdr:row>
      <xdr:rowOff>4049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7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160276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10508</xdr:rowOff>
    </xdr:from>
    <xdr:to>
      <xdr:col>19</xdr:col>
      <xdr:colOff>38100</xdr:colOff>
      <xdr:row>18</xdr:row>
      <xdr:rowOff>112108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122285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134844</xdr:rowOff>
    </xdr:from>
    <xdr:to>
      <xdr:col>15</xdr:col>
      <xdr:colOff>101600</xdr:colOff>
      <xdr:row>19</xdr:row>
      <xdr:rowOff>64994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55677</xdr:rowOff>
    </xdr:from>
    <xdr:to>
      <xdr:col>29</xdr:col>
      <xdr:colOff>127000</xdr:colOff>
      <xdr:row>34</xdr:row>
      <xdr:rowOff>216886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23127"/>
          <a:ext cx="6477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255153</xdr:rowOff>
    </xdr:from>
    <xdr:to>
      <xdr:col>26</xdr:col>
      <xdr:colOff>50800</xdr:colOff>
      <xdr:row>34</xdr:row>
      <xdr:rowOff>55677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179703"/>
          <a:ext cx="698500" cy="14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255153</xdr:rowOff>
    </xdr:from>
    <xdr:to>
      <xdr:col>22</xdr:col>
      <xdr:colOff>114300</xdr:colOff>
      <xdr:row>34</xdr:row>
      <xdr:rowOff>177978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179703"/>
          <a:ext cx="698500" cy="26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177978</xdr:rowOff>
    </xdr:from>
    <xdr:to>
      <xdr:col>18</xdr:col>
      <xdr:colOff>177800</xdr:colOff>
      <xdr:row>34</xdr:row>
      <xdr:rowOff>228270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445428"/>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166086</xdr:rowOff>
    </xdr:from>
    <xdr:to>
      <xdr:col>29</xdr:col>
      <xdr:colOff>177800</xdr:colOff>
      <xdr:row>34</xdr:row>
      <xdr:rowOff>267686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3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74663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4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4877</xdr:rowOff>
    </xdr:from>
    <xdr:to>
      <xdr:col>26</xdr:col>
      <xdr:colOff>101600</xdr:colOff>
      <xdr:row>34</xdr:row>
      <xdr:rowOff>106477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7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116654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4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204353</xdr:rowOff>
    </xdr:from>
    <xdr:to>
      <xdr:col>22</xdr:col>
      <xdr:colOff>165100</xdr:colOff>
      <xdr:row>33</xdr:row>
      <xdr:rowOff>305953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144680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8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127178</xdr:rowOff>
    </xdr:from>
    <xdr:to>
      <xdr:col>19</xdr:col>
      <xdr:colOff>38100</xdr:colOff>
      <xdr:row>34</xdr:row>
      <xdr:rowOff>228778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9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238955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6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177470</xdr:rowOff>
    </xdr:from>
    <xdr:to>
      <xdr:col>15</xdr:col>
      <xdr:colOff>101600</xdr:colOff>
      <xdr:row>34</xdr:row>
      <xdr:rowOff>279070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289247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112,652
110,853
754.92
64,437,212
62,906,270
1,022,889
32,875,155
85,179,518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135776</xdr:rowOff>
    </xdr:from>
    <xdr:to>
      <xdr:col>24</xdr:col>
      <xdr:colOff>63500</xdr:colOff>
      <xdr:row>36</xdr:row>
      <xdr:rowOff>169037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7976"/>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130708</xdr:rowOff>
    </xdr:from>
    <xdr:to>
      <xdr:col>19</xdr:col>
      <xdr:colOff>177800</xdr:colOff>
      <xdr:row>36</xdr:row>
      <xdr:rowOff>169037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02908"/>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120345</xdr:rowOff>
    </xdr:from>
    <xdr:to>
      <xdr:col>15</xdr:col>
      <xdr:colOff>50800</xdr:colOff>
      <xdr:row>36</xdr:row>
      <xdr:rowOff>130708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2545"/>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120345</xdr:rowOff>
    </xdr:from>
    <xdr:to>
      <xdr:col>10</xdr:col>
      <xdr:colOff>114300</xdr:colOff>
      <xdr:row>38</xdr:row>
      <xdr:rowOff>92570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2545"/>
          <a:ext cx="8890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117682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84976</xdr:rowOff>
    </xdr:from>
    <xdr:to>
      <xdr:col>24</xdr:col>
      <xdr:colOff>114300</xdr:colOff>
      <xdr:row>37</xdr:row>
      <xdr:rowOff>15126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63403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118237</xdr:rowOff>
    </xdr:from>
    <xdr:to>
      <xdr:col>20</xdr:col>
      <xdr:colOff>38100</xdr:colOff>
      <xdr:row>37</xdr:row>
      <xdr:rowOff>48387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39514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79908</xdr:rowOff>
    </xdr:from>
    <xdr:to>
      <xdr:col>15</xdr:col>
      <xdr:colOff>101600</xdr:colOff>
      <xdr:row>37</xdr:row>
      <xdr:rowOff>10058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69545</xdr:rowOff>
    </xdr:from>
    <xdr:to>
      <xdr:col>10</xdr:col>
      <xdr:colOff>165100</xdr:colOff>
      <xdr:row>36</xdr:row>
      <xdr:rowOff>171145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162272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41770</xdr:rowOff>
    </xdr:from>
    <xdr:to>
      <xdr:col>6</xdr:col>
      <xdr:colOff>38100</xdr:colOff>
      <xdr:row>38</xdr:row>
      <xdr:rowOff>143370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134497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92347</xdr:rowOff>
    </xdr:from>
    <xdr:to>
      <xdr:col>24</xdr:col>
      <xdr:colOff>63500</xdr:colOff>
      <xdr:row>54</xdr:row>
      <xdr:rowOff>38855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79197"/>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92347</xdr:rowOff>
    </xdr:from>
    <xdr:to>
      <xdr:col>19</xdr:col>
      <xdr:colOff>177800</xdr:colOff>
      <xdr:row>53</xdr:row>
      <xdr:rowOff>143292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79197"/>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143292</xdr:rowOff>
    </xdr:from>
    <xdr:to>
      <xdr:col>15</xdr:col>
      <xdr:colOff>50800</xdr:colOff>
      <xdr:row>54</xdr:row>
      <xdr:rowOff>74909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30142"/>
          <a:ext cx="889000" cy="1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74909</xdr:rowOff>
    </xdr:from>
    <xdr:to>
      <xdr:col>10</xdr:col>
      <xdr:colOff>114300</xdr:colOff>
      <xdr:row>56</xdr:row>
      <xdr:rowOff>68671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33209"/>
          <a:ext cx="889000" cy="3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159505</xdr:rowOff>
    </xdr:from>
    <xdr:to>
      <xdr:col>24</xdr:col>
      <xdr:colOff>114300</xdr:colOff>
      <xdr:row>54</xdr:row>
      <xdr:rowOff>89655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10932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41547</xdr:rowOff>
    </xdr:from>
    <xdr:to>
      <xdr:col>20</xdr:col>
      <xdr:colOff>38100</xdr:colOff>
      <xdr:row>53</xdr:row>
      <xdr:rowOff>143147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159674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92492</xdr:rowOff>
    </xdr:from>
    <xdr:to>
      <xdr:col>15</xdr:col>
      <xdr:colOff>101600</xdr:colOff>
      <xdr:row>54</xdr:row>
      <xdr:rowOff>22642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39169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24109</xdr:rowOff>
    </xdr:from>
    <xdr:to>
      <xdr:col>10</xdr:col>
      <xdr:colOff>165100</xdr:colOff>
      <xdr:row>54</xdr:row>
      <xdr:rowOff>125709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142236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17871</xdr:rowOff>
    </xdr:from>
    <xdr:to>
      <xdr:col>6</xdr:col>
      <xdr:colOff>38100</xdr:colOff>
      <xdr:row>56</xdr:row>
      <xdr:rowOff>119471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110598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121920</xdr:rowOff>
    </xdr:from>
    <xdr:to>
      <xdr:col>24</xdr:col>
      <xdr:colOff>63500</xdr:colOff>
      <xdr:row>78</xdr:row>
      <xdr:rowOff>4318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3570"/>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121920</xdr:rowOff>
    </xdr:from>
    <xdr:to>
      <xdr:col>19</xdr:col>
      <xdr:colOff>177800</xdr:colOff>
      <xdr:row>78</xdr:row>
      <xdr:rowOff>12446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3570"/>
          <a:ext cx="8890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12446</xdr:rowOff>
    </xdr:from>
    <xdr:to>
      <xdr:col>15</xdr:col>
      <xdr:colOff>50800</xdr:colOff>
      <xdr:row>78</xdr:row>
      <xdr:rowOff>24512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855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24512</xdr:rowOff>
    </xdr:from>
    <xdr:to>
      <xdr:col>10</xdr:col>
      <xdr:colOff>114300</xdr:colOff>
      <xdr:row>78</xdr:row>
      <xdr:rowOff>41021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97612"/>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124968</xdr:rowOff>
    </xdr:from>
    <xdr:to>
      <xdr:col>24</xdr:col>
      <xdr:colOff>114300</xdr:colOff>
      <xdr:row>78</xdr:row>
      <xdr:rowOff>55118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39895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71120</xdr:rowOff>
    </xdr:from>
    <xdr:to>
      <xdr:col>20</xdr:col>
      <xdr:colOff>38100</xdr:colOff>
      <xdr:row>78</xdr:row>
      <xdr:rowOff>1270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163847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133096</xdr:rowOff>
    </xdr:from>
    <xdr:to>
      <xdr:col>15</xdr:col>
      <xdr:colOff>101600</xdr:colOff>
      <xdr:row>78</xdr:row>
      <xdr:rowOff>63246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54373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145162</xdr:rowOff>
    </xdr:from>
    <xdr:to>
      <xdr:col>10</xdr:col>
      <xdr:colOff>165100</xdr:colOff>
      <xdr:row>78</xdr:row>
      <xdr:rowOff>75312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66439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161671</xdr:rowOff>
    </xdr:from>
    <xdr:to>
      <xdr:col>6</xdr:col>
      <xdr:colOff>38100</xdr:colOff>
      <xdr:row>78</xdr:row>
      <xdr:rowOff>91821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82948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60147</xdr:rowOff>
    </xdr:from>
    <xdr:to>
      <xdr:col>24</xdr:col>
      <xdr:colOff>63500</xdr:colOff>
      <xdr:row>94</xdr:row>
      <xdr:rowOff>148713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833547"/>
          <a:ext cx="838200" cy="4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158054</xdr:rowOff>
    </xdr:from>
    <xdr:to>
      <xdr:col>19</xdr:col>
      <xdr:colOff>177800</xdr:colOff>
      <xdr:row>94</xdr:row>
      <xdr:rowOff>148713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760004"/>
          <a:ext cx="889000" cy="5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158054</xdr:rowOff>
    </xdr:from>
    <xdr:to>
      <xdr:col>15</xdr:col>
      <xdr:colOff>50800</xdr:colOff>
      <xdr:row>96</xdr:row>
      <xdr:rowOff>90224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760004"/>
          <a:ext cx="889000" cy="7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90224</xdr:rowOff>
    </xdr:from>
    <xdr:to>
      <xdr:col>10</xdr:col>
      <xdr:colOff>114300</xdr:colOff>
      <xdr:row>97</xdr:row>
      <xdr:rowOff>15439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49424"/>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9347</xdr:rowOff>
    </xdr:from>
    <xdr:to>
      <xdr:col>24</xdr:col>
      <xdr:colOff>114300</xdr:colOff>
      <xdr:row>92</xdr:row>
      <xdr:rowOff>110947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32224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63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97913</xdr:rowOff>
    </xdr:from>
    <xdr:to>
      <xdr:col>20</xdr:col>
      <xdr:colOff>38100</xdr:colOff>
      <xdr:row>95</xdr:row>
      <xdr:rowOff>28063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44590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8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107254</xdr:rowOff>
    </xdr:from>
    <xdr:to>
      <xdr:col>15</xdr:col>
      <xdr:colOff>101600</xdr:colOff>
      <xdr:row>92</xdr:row>
      <xdr:rowOff>37404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7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53931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48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39424</xdr:rowOff>
    </xdr:from>
    <xdr:to>
      <xdr:col>10</xdr:col>
      <xdr:colOff>165100</xdr:colOff>
      <xdr:row>96</xdr:row>
      <xdr:rowOff>141024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157551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136089</xdr:rowOff>
    </xdr:from>
    <xdr:to>
      <xdr:col>6</xdr:col>
      <xdr:colOff>38100</xdr:colOff>
      <xdr:row>97</xdr:row>
      <xdr:rowOff>66239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82766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92677</xdr:rowOff>
    </xdr:from>
    <xdr:to>
      <xdr:col>54</xdr:col>
      <xdr:colOff>189865</xdr:colOff>
      <xdr:row>38</xdr:row>
      <xdr:rowOff>64117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21977"/>
          <a:ext cx="1270" cy="65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67944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64117</xdr:rowOff>
    </xdr:from>
    <xdr:to>
      <xdr:col>55</xdr:col>
      <xdr:colOff>88900</xdr:colOff>
      <xdr:row>38</xdr:row>
      <xdr:rowOff>64117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39354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92677</xdr:rowOff>
    </xdr:from>
    <xdr:to>
      <xdr:col>55</xdr:col>
      <xdr:colOff>88900</xdr:colOff>
      <xdr:row>34</xdr:row>
      <xdr:rowOff>92677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21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126555</xdr:rowOff>
    </xdr:from>
    <xdr:to>
      <xdr:col>55</xdr:col>
      <xdr:colOff>0</xdr:colOff>
      <xdr:row>36</xdr:row>
      <xdr:rowOff>16934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27305"/>
          <a:ext cx="838200" cy="6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87543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59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109116</xdr:rowOff>
    </xdr:from>
    <xdr:to>
      <xdr:col>55</xdr:col>
      <xdr:colOff>50800</xdr:colOff>
      <xdr:row>37</xdr:row>
      <xdr:rowOff>39266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126555</xdr:rowOff>
    </xdr:from>
    <xdr:to>
      <xdr:col>50</xdr:col>
      <xdr:colOff>114300</xdr:colOff>
      <xdr:row>36</xdr:row>
      <xdr:rowOff>3142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27305"/>
          <a:ext cx="889000" cy="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100315</xdr:rowOff>
    </xdr:from>
    <xdr:to>
      <xdr:col>50</xdr:col>
      <xdr:colOff>165100</xdr:colOff>
      <xdr:row>37</xdr:row>
      <xdr:rowOff>30465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115850</xdr:rowOff>
    </xdr:from>
    <xdr:to>
      <xdr:col>45</xdr:col>
      <xdr:colOff>177800</xdr:colOff>
      <xdr:row>36</xdr:row>
      <xdr:rowOff>3142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30800"/>
          <a:ext cx="889000" cy="74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113619</xdr:rowOff>
    </xdr:from>
    <xdr:to>
      <xdr:col>46</xdr:col>
      <xdr:colOff>38100</xdr:colOff>
      <xdr:row>37</xdr:row>
      <xdr:rowOff>43769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34896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115850</xdr:rowOff>
    </xdr:from>
    <xdr:to>
      <xdr:col>41</xdr:col>
      <xdr:colOff>50800</xdr:colOff>
      <xdr:row>36</xdr:row>
      <xdr:rowOff>48839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30800"/>
          <a:ext cx="889000" cy="79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46472</xdr:rowOff>
    </xdr:from>
    <xdr:to>
      <xdr:col>41</xdr:col>
      <xdr:colOff>101600</xdr:colOff>
      <xdr:row>32</xdr:row>
      <xdr:rowOff>148072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5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139199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6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119905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137584</xdr:rowOff>
    </xdr:from>
    <xdr:to>
      <xdr:col>55</xdr:col>
      <xdr:colOff>50800</xdr:colOff>
      <xdr:row>36</xdr:row>
      <xdr:rowOff>67734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160461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75755</xdr:rowOff>
    </xdr:from>
    <xdr:to>
      <xdr:col>50</xdr:col>
      <xdr:colOff>165100</xdr:colOff>
      <xdr:row>36</xdr:row>
      <xdr:rowOff>5905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22432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123792</xdr:rowOff>
    </xdr:from>
    <xdr:to>
      <xdr:col>46</xdr:col>
      <xdr:colOff>38100</xdr:colOff>
      <xdr:row>36</xdr:row>
      <xdr:rowOff>53942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70469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65050</xdr:rowOff>
    </xdr:from>
    <xdr:to>
      <xdr:col>41</xdr:col>
      <xdr:colOff>101600</xdr:colOff>
      <xdr:row>31</xdr:row>
      <xdr:rowOff>166650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11727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15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169489</xdr:rowOff>
    </xdr:from>
    <xdr:to>
      <xdr:col>36</xdr:col>
      <xdr:colOff>165100</xdr:colOff>
      <xdr:row>36</xdr:row>
      <xdr:rowOff>99639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7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116166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102857</xdr:rowOff>
    </xdr:from>
    <xdr:to>
      <xdr:col>55</xdr:col>
      <xdr:colOff>0</xdr:colOff>
      <xdr:row>51</xdr:row>
      <xdr:rowOff>163843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675357"/>
          <a:ext cx="838200" cy="2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163843</xdr:rowOff>
    </xdr:from>
    <xdr:to>
      <xdr:col>50</xdr:col>
      <xdr:colOff>114300</xdr:colOff>
      <xdr:row>52</xdr:row>
      <xdr:rowOff>127609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8907793"/>
          <a:ext cx="889000" cy="1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99809</xdr:rowOff>
    </xdr:from>
    <xdr:to>
      <xdr:col>45</xdr:col>
      <xdr:colOff>177800</xdr:colOff>
      <xdr:row>52</xdr:row>
      <xdr:rowOff>127609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15209"/>
          <a:ext cx="8890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99809</xdr:rowOff>
    </xdr:from>
    <xdr:to>
      <xdr:col>41</xdr:col>
      <xdr:colOff>50800</xdr:colOff>
      <xdr:row>54</xdr:row>
      <xdr:rowOff>27140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15209"/>
          <a:ext cx="889000" cy="2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101071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52057</xdr:rowOff>
    </xdr:from>
    <xdr:to>
      <xdr:col>55</xdr:col>
      <xdr:colOff>50800</xdr:colOff>
      <xdr:row>50</xdr:row>
      <xdr:rowOff>153657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6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5084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57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113043</xdr:rowOff>
    </xdr:from>
    <xdr:to>
      <xdr:col>50</xdr:col>
      <xdr:colOff>165100</xdr:colOff>
      <xdr:row>52</xdr:row>
      <xdr:rowOff>43193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88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59720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6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76809</xdr:rowOff>
    </xdr:from>
    <xdr:to>
      <xdr:col>46</xdr:col>
      <xdr:colOff>38100</xdr:colOff>
      <xdr:row>53</xdr:row>
      <xdr:rowOff>6959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23486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7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49009</xdr:rowOff>
    </xdr:from>
    <xdr:to>
      <xdr:col>41</xdr:col>
      <xdr:colOff>101600</xdr:colOff>
      <xdr:row>52</xdr:row>
      <xdr:rowOff>150609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9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167136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7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147790</xdr:rowOff>
    </xdr:from>
    <xdr:to>
      <xdr:col>36</xdr:col>
      <xdr:colOff>165100</xdr:colOff>
      <xdr:row>54</xdr:row>
      <xdr:rowOff>77940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94467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156594</xdr:rowOff>
    </xdr:from>
    <xdr:to>
      <xdr:col>55</xdr:col>
      <xdr:colOff>0</xdr:colOff>
      <xdr:row>76</xdr:row>
      <xdr:rowOff>149439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672444"/>
          <a:ext cx="838200" cy="50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149439</xdr:rowOff>
    </xdr:from>
    <xdr:to>
      <xdr:col>50</xdr:col>
      <xdr:colOff>114300</xdr:colOff>
      <xdr:row>77</xdr:row>
      <xdr:rowOff>126510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79639"/>
          <a:ext cx="8890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126510</xdr:rowOff>
    </xdr:from>
    <xdr:to>
      <xdr:col>45</xdr:col>
      <xdr:colOff>177800</xdr:colOff>
      <xdr:row>78</xdr:row>
      <xdr:rowOff>9923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2816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79144</xdr:rowOff>
    </xdr:from>
    <xdr:to>
      <xdr:col>41</xdr:col>
      <xdr:colOff>50800</xdr:colOff>
      <xdr:row>78</xdr:row>
      <xdr:rowOff>9923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80794"/>
          <a:ext cx="889000" cy="1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105794</xdr:rowOff>
    </xdr:from>
    <xdr:to>
      <xdr:col>55</xdr:col>
      <xdr:colOff>50800</xdr:colOff>
      <xdr:row>74</xdr:row>
      <xdr:rowOff>35944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6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128671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47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98639</xdr:rowOff>
    </xdr:from>
    <xdr:to>
      <xdr:col>50</xdr:col>
      <xdr:colOff>165100</xdr:colOff>
      <xdr:row>77</xdr:row>
      <xdr:rowOff>28789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45315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75710</xdr:rowOff>
    </xdr:from>
    <xdr:to>
      <xdr:col>46</xdr:col>
      <xdr:colOff>38100</xdr:colOff>
      <xdr:row>78</xdr:row>
      <xdr:rowOff>5860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168437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130573</xdr:rowOff>
    </xdr:from>
    <xdr:to>
      <xdr:col>41</xdr:col>
      <xdr:colOff>101600</xdr:colOff>
      <xdr:row>78</xdr:row>
      <xdr:rowOff>60723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51850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2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28344</xdr:rowOff>
    </xdr:from>
    <xdr:to>
      <xdr:col>36</xdr:col>
      <xdr:colOff>165100</xdr:colOff>
      <xdr:row>77</xdr:row>
      <xdr:rowOff>129944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121071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2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114573</xdr:rowOff>
    </xdr:from>
    <xdr:to>
      <xdr:col>55</xdr:col>
      <xdr:colOff>0</xdr:colOff>
      <xdr:row>93</xdr:row>
      <xdr:rowOff>76264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887973"/>
          <a:ext cx="838200" cy="13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114573</xdr:rowOff>
    </xdr:from>
    <xdr:to>
      <xdr:col>50</xdr:col>
      <xdr:colOff>114300</xdr:colOff>
      <xdr:row>93</xdr:row>
      <xdr:rowOff>94742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887973"/>
          <a:ext cx="889000" cy="1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62776</xdr:rowOff>
    </xdr:from>
    <xdr:to>
      <xdr:col>45</xdr:col>
      <xdr:colOff>177800</xdr:colOff>
      <xdr:row>93</xdr:row>
      <xdr:rowOff>94742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5836176"/>
          <a:ext cx="889000" cy="2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62776</xdr:rowOff>
    </xdr:from>
    <xdr:to>
      <xdr:col>41</xdr:col>
      <xdr:colOff>50800</xdr:colOff>
      <xdr:row>94</xdr:row>
      <xdr:rowOff>117830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836176"/>
          <a:ext cx="889000" cy="3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25464</xdr:rowOff>
    </xdr:from>
    <xdr:to>
      <xdr:col>55</xdr:col>
      <xdr:colOff>50800</xdr:colOff>
      <xdr:row>93</xdr:row>
      <xdr:rowOff>127064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48341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8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63773</xdr:rowOff>
    </xdr:from>
    <xdr:to>
      <xdr:col>50</xdr:col>
      <xdr:colOff>165100</xdr:colOff>
      <xdr:row>92</xdr:row>
      <xdr:rowOff>165373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8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10450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6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43942</xdr:rowOff>
    </xdr:from>
    <xdr:to>
      <xdr:col>46</xdr:col>
      <xdr:colOff>38100</xdr:colOff>
      <xdr:row>93</xdr:row>
      <xdr:rowOff>145542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9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162069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7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11976</xdr:rowOff>
    </xdr:from>
    <xdr:to>
      <xdr:col>41</xdr:col>
      <xdr:colOff>101600</xdr:colOff>
      <xdr:row>92</xdr:row>
      <xdr:rowOff>113576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7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130103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5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67030</xdr:rowOff>
    </xdr:from>
    <xdr:to>
      <xdr:col>36</xdr:col>
      <xdr:colOff>165100</xdr:colOff>
      <xdr:row>94</xdr:row>
      <xdr:rowOff>168630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1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9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91694</xdr:rowOff>
    </xdr:from>
    <xdr:to>
      <xdr:col>85</xdr:col>
      <xdr:colOff>127000</xdr:colOff>
      <xdr:row>31</xdr:row>
      <xdr:rowOff>163513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5406644"/>
          <a:ext cx="8382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163513</xdr:rowOff>
    </xdr:from>
    <xdr:to>
      <xdr:col>81</xdr:col>
      <xdr:colOff>50800</xdr:colOff>
      <xdr:row>39</xdr:row>
      <xdr:rowOff>28448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478463"/>
          <a:ext cx="889000" cy="12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107523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28448</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14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41021</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40894</xdr:rowOff>
    </xdr:from>
    <xdr:to>
      <xdr:col>85</xdr:col>
      <xdr:colOff>177800</xdr:colOff>
      <xdr:row>31</xdr:row>
      <xdr:rowOff>142494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127271</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2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112713</xdr:rowOff>
    </xdr:from>
    <xdr:to>
      <xdr:col>81</xdr:col>
      <xdr:colOff>101600</xdr:colOff>
      <xdr:row>32</xdr:row>
      <xdr:rowOff>42863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4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59390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2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149098</xdr:rowOff>
    </xdr:from>
    <xdr:to>
      <xdr:col>76</xdr:col>
      <xdr:colOff>165100</xdr:colOff>
      <xdr:row>39</xdr:row>
      <xdr:rowOff>79248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70375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161671</xdr:rowOff>
    </xdr:from>
    <xdr:to>
      <xdr:col>67</xdr:col>
      <xdr:colOff>101600</xdr:colOff>
      <xdr:row>39</xdr:row>
      <xdr:rowOff>91821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82948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119621</xdr:rowOff>
    </xdr:from>
    <xdr:to>
      <xdr:col>85</xdr:col>
      <xdr:colOff>127000</xdr:colOff>
      <xdr:row>71</xdr:row>
      <xdr:rowOff>131775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92571"/>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109468</xdr:rowOff>
    </xdr:from>
    <xdr:to>
      <xdr:col>81</xdr:col>
      <xdr:colOff>50800</xdr:colOff>
      <xdr:row>71</xdr:row>
      <xdr:rowOff>119621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110968"/>
          <a:ext cx="889000" cy="1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109468</xdr:rowOff>
    </xdr:from>
    <xdr:to>
      <xdr:col>76</xdr:col>
      <xdr:colOff>114300</xdr:colOff>
      <xdr:row>72</xdr:row>
      <xdr:rowOff>1969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110968"/>
          <a:ext cx="889000" cy="2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1969</xdr:rowOff>
    </xdr:from>
    <xdr:to>
      <xdr:col>71</xdr:col>
      <xdr:colOff>177800</xdr:colOff>
      <xdr:row>72</xdr:row>
      <xdr:rowOff>6521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34636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80975</xdr:rowOff>
    </xdr:from>
    <xdr:to>
      <xdr:col>85</xdr:col>
      <xdr:colOff>177800</xdr:colOff>
      <xdr:row>72</xdr:row>
      <xdr:rowOff>11125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34002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0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68821</xdr:rowOff>
    </xdr:from>
    <xdr:to>
      <xdr:col>81</xdr:col>
      <xdr:colOff>101600</xdr:colOff>
      <xdr:row>71</xdr:row>
      <xdr:rowOff>170421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15498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0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58668</xdr:rowOff>
    </xdr:from>
    <xdr:to>
      <xdr:col>76</xdr:col>
      <xdr:colOff>165100</xdr:colOff>
      <xdr:row>70</xdr:row>
      <xdr:rowOff>160268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0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5345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18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122619</xdr:rowOff>
    </xdr:from>
    <xdr:to>
      <xdr:col>72</xdr:col>
      <xdr:colOff>38100</xdr:colOff>
      <xdr:row>72</xdr:row>
      <xdr:rowOff>52769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2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69296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0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127171</xdr:rowOff>
    </xdr:from>
    <xdr:to>
      <xdr:col>67</xdr:col>
      <xdr:colOff>101600</xdr:colOff>
      <xdr:row>72</xdr:row>
      <xdr:rowOff>57321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73848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0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133641</xdr:rowOff>
    </xdr:from>
    <xdr:to>
      <xdr:col>85</xdr:col>
      <xdr:colOff>127000</xdr:colOff>
      <xdr:row>97</xdr:row>
      <xdr:rowOff>146577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64291"/>
          <a:ext cx="8382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57899</xdr:rowOff>
    </xdr:from>
    <xdr:to>
      <xdr:col>81</xdr:col>
      <xdr:colOff>50800</xdr:colOff>
      <xdr:row>97</xdr:row>
      <xdr:rowOff>146577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88549"/>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57899</xdr:rowOff>
    </xdr:from>
    <xdr:to>
      <xdr:col>76</xdr:col>
      <xdr:colOff>114300</xdr:colOff>
      <xdr:row>98</xdr:row>
      <xdr:rowOff>19875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88549"/>
          <a:ext cx="8890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19875</xdr:rowOff>
    </xdr:from>
    <xdr:to>
      <xdr:col>71</xdr:col>
      <xdr:colOff>177800</xdr:colOff>
      <xdr:row>98</xdr:row>
      <xdr:rowOff>90303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21975"/>
          <a:ext cx="8890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82841</xdr:rowOff>
    </xdr:from>
    <xdr:to>
      <xdr:col>85</xdr:col>
      <xdr:colOff>177800</xdr:colOff>
      <xdr:row>98</xdr:row>
      <xdr:rowOff>12991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61268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95777</xdr:rowOff>
    </xdr:from>
    <xdr:to>
      <xdr:col>81</xdr:col>
      <xdr:colOff>101600</xdr:colOff>
      <xdr:row>98</xdr:row>
      <xdr:rowOff>25927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7099</xdr:rowOff>
    </xdr:from>
    <xdr:to>
      <xdr:col>76</xdr:col>
      <xdr:colOff>165100</xdr:colOff>
      <xdr:row>97</xdr:row>
      <xdr:rowOff>108699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99826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140525</xdr:rowOff>
    </xdr:from>
    <xdr:to>
      <xdr:col>72</xdr:col>
      <xdr:colOff>38100</xdr:colOff>
      <xdr:row>98</xdr:row>
      <xdr:rowOff>70675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61802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39503</xdr:rowOff>
    </xdr:from>
    <xdr:to>
      <xdr:col>67</xdr:col>
      <xdr:colOff>101600</xdr:colOff>
      <xdr:row>98</xdr:row>
      <xdr:rowOff>141103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132230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139864</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54964"/>
          <a:ext cx="838200" cy="1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89064</xdr:rowOff>
    </xdr:from>
    <xdr:to>
      <xdr:col>116</xdr:col>
      <xdr:colOff>114300</xdr:colOff>
      <xdr:row>39</xdr:row>
      <xdr:rowOff>19214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67491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8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1854</xdr:rowOff>
    </xdr:from>
    <xdr:to>
      <xdr:col>116</xdr:col>
      <xdr:colOff>63500</xdr:colOff>
      <xdr:row>58</xdr:row>
      <xdr:rowOff>4540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45954"/>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129527</xdr:rowOff>
    </xdr:from>
    <xdr:to>
      <xdr:col>111</xdr:col>
      <xdr:colOff>177800</xdr:colOff>
      <xdr:row>58</xdr:row>
      <xdr:rowOff>4540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730727"/>
          <a:ext cx="8890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129527</xdr:rowOff>
    </xdr:from>
    <xdr:to>
      <xdr:col>107</xdr:col>
      <xdr:colOff>50800</xdr:colOff>
      <xdr:row>58</xdr:row>
      <xdr:rowOff>25171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30727"/>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23800</xdr:rowOff>
    </xdr:from>
    <xdr:to>
      <xdr:col>102</xdr:col>
      <xdr:colOff>114300</xdr:colOff>
      <xdr:row>58</xdr:row>
      <xdr:rowOff>25171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6790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122504</xdr:rowOff>
    </xdr:from>
    <xdr:to>
      <xdr:col>116</xdr:col>
      <xdr:colOff>114300</xdr:colOff>
      <xdr:row>58</xdr:row>
      <xdr:rowOff>52654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37431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1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125190</xdr:rowOff>
    </xdr:from>
    <xdr:to>
      <xdr:col>112</xdr:col>
      <xdr:colOff>38100</xdr:colOff>
      <xdr:row>58</xdr:row>
      <xdr:rowOff>55340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46467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999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78727</xdr:rowOff>
    </xdr:from>
    <xdr:to>
      <xdr:col>107</xdr:col>
      <xdr:colOff>101600</xdr:colOff>
      <xdr:row>57</xdr:row>
      <xdr:rowOff>8877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7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145821</xdr:rowOff>
    </xdr:from>
    <xdr:to>
      <xdr:col>102</xdr:col>
      <xdr:colOff>165100</xdr:colOff>
      <xdr:row>58</xdr:row>
      <xdr:rowOff>75971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67098</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144450</xdr:rowOff>
    </xdr:from>
    <xdr:to>
      <xdr:col>98</xdr:col>
      <xdr:colOff>38100</xdr:colOff>
      <xdr:row>58</xdr:row>
      <xdr:rowOff>74600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65727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72903</xdr:rowOff>
    </xdr:from>
    <xdr:to>
      <xdr:col>116</xdr:col>
      <xdr:colOff>63500</xdr:colOff>
      <xdr:row>75</xdr:row>
      <xdr:rowOff>105959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1653"/>
          <a:ext cx="8382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105959</xdr:rowOff>
    </xdr:from>
    <xdr:to>
      <xdr:col>111</xdr:col>
      <xdr:colOff>177800</xdr:colOff>
      <xdr:row>75</xdr:row>
      <xdr:rowOff>141712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64709"/>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141712</xdr:rowOff>
    </xdr:from>
    <xdr:to>
      <xdr:col>107</xdr:col>
      <xdr:colOff>50800</xdr:colOff>
      <xdr:row>76</xdr:row>
      <xdr:rowOff>11136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00462"/>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124292</xdr:rowOff>
    </xdr:from>
    <xdr:to>
      <xdr:col>102</xdr:col>
      <xdr:colOff>114300</xdr:colOff>
      <xdr:row>76</xdr:row>
      <xdr:rowOff>11136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83042"/>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22103</xdr:rowOff>
    </xdr:from>
    <xdr:to>
      <xdr:col>116</xdr:col>
      <xdr:colOff>114300</xdr:colOff>
      <xdr:row>75</xdr:row>
      <xdr:rowOff>123703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55159</xdr:rowOff>
    </xdr:from>
    <xdr:to>
      <xdr:col>112</xdr:col>
      <xdr:colOff>38100</xdr:colOff>
      <xdr:row>75</xdr:row>
      <xdr:rowOff>156759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147885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90912</xdr:rowOff>
    </xdr:from>
    <xdr:to>
      <xdr:col>107</xdr:col>
      <xdr:colOff>101600</xdr:colOff>
      <xdr:row>76</xdr:row>
      <xdr:rowOff>21062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12189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131785</xdr:rowOff>
    </xdr:from>
    <xdr:to>
      <xdr:col>102</xdr:col>
      <xdr:colOff>165100</xdr:colOff>
      <xdr:row>76</xdr:row>
      <xdr:rowOff>61934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05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53063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73492</xdr:rowOff>
    </xdr:from>
    <xdr:to>
      <xdr:col>98</xdr:col>
      <xdr:colOff>38100</xdr:colOff>
      <xdr:row>76</xdr:row>
      <xdr:rowOff>3643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22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166219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558,412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円増加したが、引き続き類似団体平均を下回る結果となっているため、職員数の適正化に努める必要がある。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68,088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円となっており、除雪経費の影響により前年度に比べ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円減少し、類似団体とほぼ同水準となった。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円となり、在来線新駅やトレインパークの整備、地域防災コミュニティセンターの整備を継続して実施しているため類似団体平均を大きく上回っている。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117,936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円増加し、引き続き類似団体平均を大きく上回っている。この要因は子育て支援策の充実が主な要因であると分析している。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さらに公債費については、類似団体で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番目であり、平均の約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倍と高水準で推移している状況であり、今後も一層の償還管理に努めていく必要がある。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112,652
110,853
754.92
64,437,212
62,906,270
1,022,889
32,875,155
85,179,518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123916</xdr:rowOff>
    </xdr:from>
    <xdr:to>
      <xdr:col>24</xdr:col>
      <xdr:colOff>63500</xdr:colOff>
      <xdr:row>34</xdr:row>
      <xdr:rowOff>18869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81766"/>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18869</xdr:rowOff>
    </xdr:from>
    <xdr:to>
      <xdr:col>19</xdr:col>
      <xdr:colOff>177800</xdr:colOff>
      <xdr:row>34</xdr:row>
      <xdr:rowOff>93980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481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93980</xdr:rowOff>
    </xdr:from>
    <xdr:to>
      <xdr:col>15</xdr:col>
      <xdr:colOff>50800</xdr:colOff>
      <xdr:row>35</xdr:row>
      <xdr:rowOff>19413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23280"/>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73297</xdr:rowOff>
    </xdr:from>
    <xdr:to>
      <xdr:col>10</xdr:col>
      <xdr:colOff>114300</xdr:colOff>
      <xdr:row>35</xdr:row>
      <xdr:rowOff>19413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259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73116</xdr:rowOff>
    </xdr:from>
    <xdr:to>
      <xdr:col>24</xdr:col>
      <xdr:colOff>114300</xdr:colOff>
      <xdr:row>34</xdr:row>
      <xdr:rowOff>3266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95993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139519</xdr:rowOff>
    </xdr:from>
    <xdr:to>
      <xdr:col>20</xdr:col>
      <xdr:colOff>38100</xdr:colOff>
      <xdr:row>34</xdr:row>
      <xdr:rowOff>69669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86196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43180</xdr:rowOff>
    </xdr:from>
    <xdr:to>
      <xdr:col>15</xdr:col>
      <xdr:colOff>101600</xdr:colOff>
      <xdr:row>34</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140063</xdr:rowOff>
    </xdr:from>
    <xdr:to>
      <xdr:col>10</xdr:col>
      <xdr:colOff>165100</xdr:colOff>
      <xdr:row>35</xdr:row>
      <xdr:rowOff>70213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86740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4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22497</xdr:rowOff>
    </xdr:from>
    <xdr:to>
      <xdr:col>6</xdr:col>
      <xdr:colOff>38100</xdr:colOff>
      <xdr:row>34</xdr:row>
      <xdr:rowOff>124097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140624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74028</xdr:rowOff>
    </xdr:from>
    <xdr:to>
      <xdr:col>24</xdr:col>
      <xdr:colOff>63500</xdr:colOff>
      <xdr:row>57</xdr:row>
      <xdr:rowOff>6820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503778"/>
          <a:ext cx="8382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6820</xdr:rowOff>
    </xdr:from>
    <xdr:to>
      <xdr:col>19</xdr:col>
      <xdr:colOff>177800</xdr:colOff>
      <xdr:row>57</xdr:row>
      <xdr:rowOff>34201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79470"/>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18149</xdr:rowOff>
    </xdr:from>
    <xdr:to>
      <xdr:col>15</xdr:col>
      <xdr:colOff>50800</xdr:colOff>
      <xdr:row>57</xdr:row>
      <xdr:rowOff>34201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590649"/>
          <a:ext cx="889000" cy="12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18149</xdr:rowOff>
    </xdr:from>
    <xdr:to>
      <xdr:col>10</xdr:col>
      <xdr:colOff>114300</xdr:colOff>
      <xdr:row>57</xdr:row>
      <xdr:rowOff>155410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590649"/>
          <a:ext cx="889000" cy="13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60329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23228</xdr:rowOff>
    </xdr:from>
    <xdr:to>
      <xdr:col>24</xdr:col>
      <xdr:colOff>114300</xdr:colOff>
      <xdr:row>55</xdr:row>
      <xdr:rowOff>124828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46105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127470</xdr:rowOff>
    </xdr:from>
    <xdr:to>
      <xdr:col>20</xdr:col>
      <xdr:colOff>38100</xdr:colOff>
      <xdr:row>57</xdr:row>
      <xdr:rowOff>57620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48747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154851</xdr:rowOff>
    </xdr:from>
    <xdr:to>
      <xdr:col>15</xdr:col>
      <xdr:colOff>101600</xdr:colOff>
      <xdr:row>57</xdr:row>
      <xdr:rowOff>85001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76128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138799</xdr:rowOff>
    </xdr:from>
    <xdr:to>
      <xdr:col>10</xdr:col>
      <xdr:colOff>165100</xdr:colOff>
      <xdr:row>50</xdr:row>
      <xdr:rowOff>68949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5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85476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31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104610</xdr:rowOff>
    </xdr:from>
    <xdr:to>
      <xdr:col>6</xdr:col>
      <xdr:colOff>38100</xdr:colOff>
      <xdr:row>58</xdr:row>
      <xdr:rowOff>34760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127965</xdr:rowOff>
    </xdr:from>
    <xdr:to>
      <xdr:col>24</xdr:col>
      <xdr:colOff>63500</xdr:colOff>
      <xdr:row>76</xdr:row>
      <xdr:rowOff>147606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15265"/>
          <a:ext cx="838200" cy="3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36735</xdr:rowOff>
    </xdr:from>
    <xdr:to>
      <xdr:col>19</xdr:col>
      <xdr:colOff>177800</xdr:colOff>
      <xdr:row>76</xdr:row>
      <xdr:rowOff>147606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95485"/>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36735</xdr:rowOff>
    </xdr:from>
    <xdr:to>
      <xdr:col>15</xdr:col>
      <xdr:colOff>50800</xdr:colOff>
      <xdr:row>77</xdr:row>
      <xdr:rowOff>96419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95485"/>
          <a:ext cx="889000" cy="40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96419</xdr:rowOff>
    </xdr:from>
    <xdr:to>
      <xdr:col>10</xdr:col>
      <xdr:colOff>114300</xdr:colOff>
      <xdr:row>78</xdr:row>
      <xdr:rowOff>82322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98069"/>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77165</xdr:rowOff>
    </xdr:from>
    <xdr:to>
      <xdr:col>24</xdr:col>
      <xdr:colOff>114300</xdr:colOff>
      <xdr:row>75</xdr:row>
      <xdr:rowOff>7315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100042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1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96806</xdr:rowOff>
    </xdr:from>
    <xdr:to>
      <xdr:col>20</xdr:col>
      <xdr:colOff>38100</xdr:colOff>
      <xdr:row>77</xdr:row>
      <xdr:rowOff>26956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43483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0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157385</xdr:rowOff>
    </xdr:from>
    <xdr:to>
      <xdr:col>15</xdr:col>
      <xdr:colOff>101600</xdr:colOff>
      <xdr:row>75</xdr:row>
      <xdr:rowOff>87535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104062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45619</xdr:rowOff>
    </xdr:from>
    <xdr:to>
      <xdr:col>10</xdr:col>
      <xdr:colOff>165100</xdr:colOff>
      <xdr:row>77</xdr:row>
      <xdr:rowOff>147219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163746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31522</xdr:rowOff>
    </xdr:from>
    <xdr:to>
      <xdr:col>6</xdr:col>
      <xdr:colOff>38100</xdr:colOff>
      <xdr:row>78</xdr:row>
      <xdr:rowOff>133122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149649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138748</xdr:rowOff>
    </xdr:from>
    <xdr:to>
      <xdr:col>24</xdr:col>
      <xdr:colOff>63500</xdr:colOff>
      <xdr:row>97</xdr:row>
      <xdr:rowOff>25172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97948"/>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138748</xdr:rowOff>
    </xdr:from>
    <xdr:to>
      <xdr:col>19</xdr:col>
      <xdr:colOff>177800</xdr:colOff>
      <xdr:row>97</xdr:row>
      <xdr:rowOff>26657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97948"/>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26657</xdr:rowOff>
    </xdr:from>
    <xdr:to>
      <xdr:col>15</xdr:col>
      <xdr:colOff>50800</xdr:colOff>
      <xdr:row>98</xdr:row>
      <xdr:rowOff>75425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57307"/>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75425</xdr:rowOff>
    </xdr:from>
    <xdr:to>
      <xdr:col>10</xdr:col>
      <xdr:colOff>114300</xdr:colOff>
      <xdr:row>99</xdr:row>
      <xdr:rowOff>93218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77525"/>
          <a:ext cx="889000" cy="1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33977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145822</xdr:rowOff>
    </xdr:from>
    <xdr:to>
      <xdr:col>24</xdr:col>
      <xdr:colOff>114300</xdr:colOff>
      <xdr:row>97</xdr:row>
      <xdr:rowOff>75972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124249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87948</xdr:rowOff>
    </xdr:from>
    <xdr:to>
      <xdr:col>20</xdr:col>
      <xdr:colOff>38100</xdr:colOff>
      <xdr:row>97</xdr:row>
      <xdr:rowOff>18098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147307</xdr:rowOff>
    </xdr:from>
    <xdr:to>
      <xdr:col>15</xdr:col>
      <xdr:colOff>101600</xdr:colOff>
      <xdr:row>97</xdr:row>
      <xdr:rowOff>77457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68584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24625</xdr:rowOff>
    </xdr:from>
    <xdr:to>
      <xdr:col>10</xdr:col>
      <xdr:colOff>165100</xdr:colOff>
      <xdr:row>98</xdr:row>
      <xdr:rowOff>126225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117352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42418</xdr:rowOff>
    </xdr:from>
    <xdr:to>
      <xdr:col>6</xdr:col>
      <xdr:colOff>38100</xdr:colOff>
      <xdr:row>99</xdr:row>
      <xdr:rowOff>144018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135145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126167</xdr:rowOff>
    </xdr:from>
    <xdr:to>
      <xdr:col>55</xdr:col>
      <xdr:colOff>0</xdr:colOff>
      <xdr:row>38</xdr:row>
      <xdr:rowOff>131196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126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126167</xdr:rowOff>
    </xdr:from>
    <xdr:to>
      <xdr:col>50</xdr:col>
      <xdr:colOff>114300</xdr:colOff>
      <xdr:row>38</xdr:row>
      <xdr:rowOff>128361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126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128361</xdr:rowOff>
    </xdr:from>
    <xdr:to>
      <xdr:col>45</xdr:col>
      <xdr:colOff>177800</xdr:colOff>
      <xdr:row>38</xdr:row>
      <xdr:rowOff>129916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346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129916</xdr:rowOff>
    </xdr:from>
    <xdr:to>
      <xdr:col>41</xdr:col>
      <xdr:colOff>50800</xdr:colOff>
      <xdr:row>38</xdr:row>
      <xdr:rowOff>130647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501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80396</xdr:rowOff>
    </xdr:from>
    <xdr:to>
      <xdr:col>55</xdr:col>
      <xdr:colOff>50800</xdr:colOff>
      <xdr:row>39</xdr:row>
      <xdr:rowOff>10546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166773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75367</xdr:rowOff>
    </xdr:from>
    <xdr:to>
      <xdr:col>50</xdr:col>
      <xdr:colOff>165100</xdr:colOff>
      <xdr:row>39</xdr:row>
      <xdr:rowOff>5517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168094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77561</xdr:rowOff>
    </xdr:from>
    <xdr:to>
      <xdr:col>46</xdr:col>
      <xdr:colOff>38100</xdr:colOff>
      <xdr:row>39</xdr:row>
      <xdr:rowOff>7711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170288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79116</xdr:rowOff>
    </xdr:from>
    <xdr:to>
      <xdr:col>41</xdr:col>
      <xdr:colOff>101600</xdr:colOff>
      <xdr:row>39</xdr:row>
      <xdr:rowOff>9266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79847</xdr:rowOff>
    </xdr:from>
    <xdr:to>
      <xdr:col>36</xdr:col>
      <xdr:colOff>165100</xdr:colOff>
      <xdr:row>39</xdr:row>
      <xdr:rowOff>9997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1124</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68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42773</xdr:rowOff>
    </xdr:from>
    <xdr:to>
      <xdr:col>55</xdr:col>
      <xdr:colOff>0</xdr:colOff>
      <xdr:row>54</xdr:row>
      <xdr:rowOff>101581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01073"/>
          <a:ext cx="838200" cy="5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107753</xdr:rowOff>
    </xdr:from>
    <xdr:to>
      <xdr:col>50</xdr:col>
      <xdr:colOff>114300</xdr:colOff>
      <xdr:row>54</xdr:row>
      <xdr:rowOff>101581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94603"/>
          <a:ext cx="8890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107753</xdr:rowOff>
    </xdr:from>
    <xdr:to>
      <xdr:col>45</xdr:col>
      <xdr:colOff>177800</xdr:colOff>
      <xdr:row>53</xdr:row>
      <xdr:rowOff>137414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94603"/>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137414</xdr:rowOff>
    </xdr:from>
    <xdr:to>
      <xdr:col>41</xdr:col>
      <xdr:colOff>50800</xdr:colOff>
      <xdr:row>54</xdr:row>
      <xdr:rowOff>115468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24264"/>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169968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163423</xdr:rowOff>
    </xdr:from>
    <xdr:to>
      <xdr:col>55</xdr:col>
      <xdr:colOff>50800</xdr:colOff>
      <xdr:row>54</xdr:row>
      <xdr:rowOff>93573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14850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50781</xdr:rowOff>
    </xdr:from>
    <xdr:to>
      <xdr:col>50</xdr:col>
      <xdr:colOff>165100</xdr:colOff>
      <xdr:row>54</xdr:row>
      <xdr:rowOff>152381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168908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56953</xdr:rowOff>
    </xdr:from>
    <xdr:to>
      <xdr:col>46</xdr:col>
      <xdr:colOff>38100</xdr:colOff>
      <xdr:row>53</xdr:row>
      <xdr:rowOff>158553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3630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91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86614</xdr:rowOff>
    </xdr:from>
    <xdr:to>
      <xdr:col>41</xdr:col>
      <xdr:colOff>101600</xdr:colOff>
      <xdr:row>54</xdr:row>
      <xdr:rowOff>16764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33291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64668</xdr:rowOff>
    </xdr:from>
    <xdr:to>
      <xdr:col>36</xdr:col>
      <xdr:colOff>165100</xdr:colOff>
      <xdr:row>54</xdr:row>
      <xdr:rowOff>166268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11345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0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62695</xdr:rowOff>
    </xdr:from>
    <xdr:to>
      <xdr:col>55</xdr:col>
      <xdr:colOff>0</xdr:colOff>
      <xdr:row>77</xdr:row>
      <xdr:rowOff>7308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21445"/>
          <a:ext cx="838200" cy="28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62695</xdr:rowOff>
    </xdr:from>
    <xdr:to>
      <xdr:col>50</xdr:col>
      <xdr:colOff>114300</xdr:colOff>
      <xdr:row>75</xdr:row>
      <xdr:rowOff>115468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21445"/>
          <a:ext cx="889000" cy="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115468</xdr:rowOff>
    </xdr:from>
    <xdr:to>
      <xdr:col>45</xdr:col>
      <xdr:colOff>177800</xdr:colOff>
      <xdr:row>76</xdr:row>
      <xdr:rowOff>98160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74218"/>
          <a:ext cx="889000" cy="1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120759</xdr:rowOff>
    </xdr:from>
    <xdr:to>
      <xdr:col>41</xdr:col>
      <xdr:colOff>50800</xdr:colOff>
      <xdr:row>76</xdr:row>
      <xdr:rowOff>98160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979509"/>
          <a:ext cx="889000" cy="1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127958</xdr:rowOff>
    </xdr:from>
    <xdr:to>
      <xdr:col>55</xdr:col>
      <xdr:colOff>50800</xdr:colOff>
      <xdr:row>77</xdr:row>
      <xdr:rowOff>58108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150835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11895</xdr:rowOff>
    </xdr:from>
    <xdr:to>
      <xdr:col>50</xdr:col>
      <xdr:colOff>165100</xdr:colOff>
      <xdr:row>75</xdr:row>
      <xdr:rowOff>113495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130022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64668</xdr:rowOff>
    </xdr:from>
    <xdr:to>
      <xdr:col>46</xdr:col>
      <xdr:colOff>38100</xdr:colOff>
      <xdr:row>75</xdr:row>
      <xdr:rowOff>166269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2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11345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6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47360</xdr:rowOff>
    </xdr:from>
    <xdr:to>
      <xdr:col>41</xdr:col>
      <xdr:colOff>101600</xdr:colOff>
      <xdr:row>76</xdr:row>
      <xdr:rowOff>148960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165487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69959</xdr:rowOff>
    </xdr:from>
    <xdr:to>
      <xdr:col>36</xdr:col>
      <xdr:colOff>165100</xdr:colOff>
      <xdr:row>76</xdr:row>
      <xdr:rowOff>109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92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15570</xdr:rowOff>
    </xdr:from>
    <xdr:to>
      <xdr:col>55</xdr:col>
      <xdr:colOff>0</xdr:colOff>
      <xdr:row>94</xdr:row>
      <xdr:rowOff>134976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31870"/>
          <a:ext cx="838200" cy="1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12198</xdr:rowOff>
    </xdr:from>
    <xdr:to>
      <xdr:col>50</xdr:col>
      <xdr:colOff>114300</xdr:colOff>
      <xdr:row>94</xdr:row>
      <xdr:rowOff>15570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128498"/>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12198</xdr:rowOff>
    </xdr:from>
    <xdr:to>
      <xdr:col>45</xdr:col>
      <xdr:colOff>177800</xdr:colOff>
      <xdr:row>94</xdr:row>
      <xdr:rowOff>105066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128498"/>
          <a:ext cx="889000" cy="9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105066</xdr:rowOff>
    </xdr:from>
    <xdr:to>
      <xdr:col>41</xdr:col>
      <xdr:colOff>50800</xdr:colOff>
      <xdr:row>96</xdr:row>
      <xdr:rowOff>12446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21366"/>
          <a:ext cx="889000" cy="2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84176</xdr:rowOff>
    </xdr:from>
    <xdr:to>
      <xdr:col>55</xdr:col>
      <xdr:colOff>50800</xdr:colOff>
      <xdr:row>95</xdr:row>
      <xdr:rowOff>14326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107053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5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136220</xdr:rowOff>
    </xdr:from>
    <xdr:to>
      <xdr:col>50</xdr:col>
      <xdr:colOff>165100</xdr:colOff>
      <xdr:row>94</xdr:row>
      <xdr:rowOff>66370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82897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8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132848</xdr:rowOff>
    </xdr:from>
    <xdr:to>
      <xdr:col>46</xdr:col>
      <xdr:colOff>38100</xdr:colOff>
      <xdr:row>94</xdr:row>
      <xdr:rowOff>62998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79525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54266</xdr:rowOff>
    </xdr:from>
    <xdr:to>
      <xdr:col>41</xdr:col>
      <xdr:colOff>101600</xdr:colOff>
      <xdr:row>94</xdr:row>
      <xdr:rowOff>155866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54373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89408</xdr:rowOff>
    </xdr:from>
    <xdr:to>
      <xdr:col>85</xdr:col>
      <xdr:colOff>127000</xdr:colOff>
      <xdr:row>36</xdr:row>
      <xdr:rowOff>90399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61608"/>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89408</xdr:rowOff>
    </xdr:from>
    <xdr:to>
      <xdr:col>81</xdr:col>
      <xdr:colOff>50800</xdr:colOff>
      <xdr:row>36</xdr:row>
      <xdr:rowOff>110211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6160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152044</xdr:rowOff>
    </xdr:from>
    <xdr:to>
      <xdr:col>76</xdr:col>
      <xdr:colOff>114300</xdr:colOff>
      <xdr:row>36</xdr:row>
      <xdr:rowOff>110211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466994"/>
          <a:ext cx="889000" cy="8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152044</xdr:rowOff>
    </xdr:from>
    <xdr:to>
      <xdr:col>71</xdr:col>
      <xdr:colOff>177800</xdr:colOff>
      <xdr:row>35</xdr:row>
      <xdr:rowOff>22276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466994"/>
          <a:ext cx="889000" cy="5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39599</xdr:rowOff>
    </xdr:from>
    <xdr:to>
      <xdr:col>85</xdr:col>
      <xdr:colOff>177800</xdr:colOff>
      <xdr:row>36</xdr:row>
      <xdr:rowOff>141199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62476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38608</xdr:rowOff>
    </xdr:from>
    <xdr:to>
      <xdr:col>81</xdr:col>
      <xdr:colOff>101600</xdr:colOff>
      <xdr:row>36</xdr:row>
      <xdr:rowOff>140208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156735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59411</xdr:rowOff>
    </xdr:from>
    <xdr:to>
      <xdr:col>76</xdr:col>
      <xdr:colOff>165100</xdr:colOff>
      <xdr:row>36</xdr:row>
      <xdr:rowOff>161011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101244</xdr:rowOff>
    </xdr:from>
    <xdr:to>
      <xdr:col>72</xdr:col>
      <xdr:colOff>38100</xdr:colOff>
      <xdr:row>32</xdr:row>
      <xdr:rowOff>31394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47921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1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142926</xdr:rowOff>
    </xdr:from>
    <xdr:to>
      <xdr:col>67</xdr:col>
      <xdr:colOff>101600</xdr:colOff>
      <xdr:row>35</xdr:row>
      <xdr:rowOff>73076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89603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65931</xdr:rowOff>
    </xdr:from>
    <xdr:to>
      <xdr:col>85</xdr:col>
      <xdr:colOff>127000</xdr:colOff>
      <xdr:row>53</xdr:row>
      <xdr:rowOff>127333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152781"/>
          <a:ext cx="8382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65931</xdr:rowOff>
    </xdr:from>
    <xdr:to>
      <xdr:col>81</xdr:col>
      <xdr:colOff>50800</xdr:colOff>
      <xdr:row>54</xdr:row>
      <xdr:rowOff>55324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152781"/>
          <a:ext cx="889000" cy="1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55324</xdr:rowOff>
    </xdr:from>
    <xdr:to>
      <xdr:col>76</xdr:col>
      <xdr:colOff>114300</xdr:colOff>
      <xdr:row>55</xdr:row>
      <xdr:rowOff>81773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13624"/>
          <a:ext cx="889000" cy="19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81773</xdr:rowOff>
    </xdr:from>
    <xdr:to>
      <xdr:col>71</xdr:col>
      <xdr:colOff>177800</xdr:colOff>
      <xdr:row>57</xdr:row>
      <xdr:rowOff>16050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11523"/>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76533</xdr:rowOff>
    </xdr:from>
    <xdr:to>
      <xdr:col>85</xdr:col>
      <xdr:colOff>177800</xdr:colOff>
      <xdr:row>54</xdr:row>
      <xdr:rowOff>6683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99410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15131</xdr:rowOff>
    </xdr:from>
    <xdr:to>
      <xdr:col>81</xdr:col>
      <xdr:colOff>101600</xdr:colOff>
      <xdr:row>53</xdr:row>
      <xdr:rowOff>116731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133258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8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4524</xdr:rowOff>
    </xdr:from>
    <xdr:to>
      <xdr:col>76</xdr:col>
      <xdr:colOff>165100</xdr:colOff>
      <xdr:row>54</xdr:row>
      <xdr:rowOff>106124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122651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3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30973</xdr:rowOff>
    </xdr:from>
    <xdr:to>
      <xdr:col>72</xdr:col>
      <xdr:colOff>38100</xdr:colOff>
      <xdr:row>55</xdr:row>
      <xdr:rowOff>132573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149100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2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136700</xdr:rowOff>
    </xdr:from>
    <xdr:to>
      <xdr:col>67</xdr:col>
      <xdr:colOff>101600</xdr:colOff>
      <xdr:row>57</xdr:row>
      <xdr:rowOff>66850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83377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91694</xdr:rowOff>
    </xdr:from>
    <xdr:to>
      <xdr:col>85</xdr:col>
      <xdr:colOff>127000</xdr:colOff>
      <xdr:row>71</xdr:row>
      <xdr:rowOff>163513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264644"/>
          <a:ext cx="8382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163513</xdr:rowOff>
    </xdr:from>
    <xdr:to>
      <xdr:col>81</xdr:col>
      <xdr:colOff>50800</xdr:colOff>
      <xdr:row>79</xdr:row>
      <xdr:rowOff>28448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336463"/>
          <a:ext cx="889000" cy="12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107523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28448</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2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41021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5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40894</xdr:rowOff>
    </xdr:from>
    <xdr:to>
      <xdr:col>85</xdr:col>
      <xdr:colOff>177800</xdr:colOff>
      <xdr:row>71</xdr:row>
      <xdr:rowOff>142494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2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127271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12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112713</xdr:rowOff>
    </xdr:from>
    <xdr:to>
      <xdr:col>81</xdr:col>
      <xdr:colOff>101600</xdr:colOff>
      <xdr:row>72</xdr:row>
      <xdr:rowOff>42863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59390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20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149098</xdr:rowOff>
    </xdr:from>
    <xdr:to>
      <xdr:col>76</xdr:col>
      <xdr:colOff>165100</xdr:colOff>
      <xdr:row>79</xdr:row>
      <xdr:rowOff>79248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70375</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614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161671</xdr:rowOff>
    </xdr:from>
    <xdr:to>
      <xdr:col>67</xdr:col>
      <xdr:colOff>101600</xdr:colOff>
      <xdr:row>79</xdr:row>
      <xdr:rowOff>91821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82948</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27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119621</xdr:rowOff>
    </xdr:from>
    <xdr:to>
      <xdr:col>85</xdr:col>
      <xdr:colOff>127000</xdr:colOff>
      <xdr:row>91</xdr:row>
      <xdr:rowOff>131775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5721571"/>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109468</xdr:rowOff>
    </xdr:from>
    <xdr:to>
      <xdr:col>81</xdr:col>
      <xdr:colOff>50800</xdr:colOff>
      <xdr:row>91</xdr:row>
      <xdr:rowOff>119621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539968"/>
          <a:ext cx="889000" cy="1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109468</xdr:rowOff>
    </xdr:from>
    <xdr:to>
      <xdr:col>76</xdr:col>
      <xdr:colOff>114300</xdr:colOff>
      <xdr:row>92</xdr:row>
      <xdr:rowOff>1969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539968"/>
          <a:ext cx="889000" cy="2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1969</xdr:rowOff>
    </xdr:from>
    <xdr:to>
      <xdr:col>71</xdr:col>
      <xdr:colOff>177800</xdr:colOff>
      <xdr:row>92</xdr:row>
      <xdr:rowOff>6522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577536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80975</xdr:rowOff>
    </xdr:from>
    <xdr:to>
      <xdr:col>85</xdr:col>
      <xdr:colOff>177800</xdr:colOff>
      <xdr:row>92</xdr:row>
      <xdr:rowOff>11125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6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34002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6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68821</xdr:rowOff>
    </xdr:from>
    <xdr:to>
      <xdr:col>81</xdr:col>
      <xdr:colOff>101600</xdr:colOff>
      <xdr:row>91</xdr:row>
      <xdr:rowOff>170421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6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15498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4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58668</xdr:rowOff>
    </xdr:from>
    <xdr:to>
      <xdr:col>76</xdr:col>
      <xdr:colOff>165100</xdr:colOff>
      <xdr:row>90</xdr:row>
      <xdr:rowOff>160268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4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5345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2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122619</xdr:rowOff>
    </xdr:from>
    <xdr:to>
      <xdr:col>72</xdr:col>
      <xdr:colOff>38100</xdr:colOff>
      <xdr:row>92</xdr:row>
      <xdr:rowOff>52769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7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69296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4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127172</xdr:rowOff>
    </xdr:from>
    <xdr:to>
      <xdr:col>67</xdr:col>
      <xdr:colOff>101600</xdr:colOff>
      <xdr:row>92</xdr:row>
      <xdr:rowOff>57322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7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73849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総務費の住民一人当たりの額は、在来線新駅やトレインパークの整備の影響により対前年度比で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民生費の住民一人当たりの額は、物価高騰対応重点支援給付金や令和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年能登半島地震における災害救助費の影響により対前年度比で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商工費の住民一人当たりの額は、前年度の新型コロナ関連事業として実施した事業復活支援金や白山市地域応援券事業の影響により対前年度比で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土木費の住民一人当たりの額は、除雪業務や市道改良事業の影響により対前年度比で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教育費の住民一人当たりの額は、東明小学校増築・大規模改造事業、鶴来中学校大規模改造事業の影響により対前年度比で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円の減額となっているが、類似団体平均</a:t>
          </a:r>
          <a:r>
            <a:rPr kumimoji="1" lang="ja-JP" altLang="en-US" sz="1300">
              <a:latin typeface="ＭＳ Ｐゴシック" panose="020B0600070205080204" pitchFamily="50" charset="-128"/>
              <a:ea typeface="ＭＳ Ｐゴシック" panose="020B0600070205080204" pitchFamily="50" charset="-128"/>
            </a:rPr>
            <a:t>を大きく上回っている。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公債費は住民一人当たりの額は、</a:t>
          </a:r>
          <a:r>
            <a:rPr kumimoji="1" lang="en-US" altLang="ja-JP" sz="1300">
              <a:latin typeface="ＭＳ Ｐゴシック" panose="020B0600070205080204" pitchFamily="50" charset="-128"/>
              <a:ea typeface="ＭＳ Ｐゴシック" panose="020B0600070205080204" pitchFamily="50" charset="-128"/>
            </a:rPr>
            <a:t>67,416</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倍と高水準で推移している状況であることから、今後も一層の償還管理に努めていく必要がある。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電気料の値上げによる公共施設の光熱水費の増加や公定価格の改定に伴う法人保育園運営費等の扶助費の増加により、実質単年度収支は赤字となった。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の取り崩しにより実質収支は黒字となっているものの、今後も人件費や扶助費等の義務的経費のほか、物価高騰による公共施設の維持管理経費の増嵩が予想されることから、健全で安定的な財政運営に一層努める必要が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各会計とも実質収支が継続的に黒字で推移している。</a:t>
          </a:r>
        </a:p>
        <a:p>
          <a:r>
            <a:rPr kumimoji="1" lang="ja-JP" altLang="en-US" sz="1400">
              <a:latin typeface="ＭＳ ゴシック" pitchFamily="49" charset="-128"/>
              <a:ea typeface="ＭＳ ゴシック" pitchFamily="49" charset="-128"/>
            </a:rPr>
            <a:t>今後、高齢者人口の増加に伴う、介護保険特別会計、後期高齢者医療特別会計に対する繰出金の増加が見込まれるため、事務的経費の節減や合理化を進め黒字の維持に努める。</a:t>
          </a:r>
        </a:p>
        <a:p>
          <a:r>
            <a:rPr kumimoji="1" lang="ja-JP" altLang="en-US" sz="1400">
              <a:latin typeface="ＭＳ ゴシック" pitchFamily="49" charset="-128"/>
              <a:ea typeface="ＭＳ ゴシック" pitchFamily="49" charset="-128"/>
            </a:rPr>
            <a:t>また、各事業会計においても、引き続き決算剰余金を計上できるよう、健全運営に努める。特に、下水道事業会計については、一般会計からの繰入金に大きく依存している状況にあるため、適正な下水道事業の経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市町村合併以降、旧合併特例債・過疎対策事業債・辺地対策事業債を活用して多くの事業を実施し、近年も、防災行政無線の整備や学校の大規模改修などの大型事業を実施したことにより、依然として元利償還金が高い水準で推移している。</a:t>
          </a:r>
        </a:p>
        <a:p>
          <a:r>
            <a:rPr kumimoji="1" lang="ja-JP" altLang="en-US" sz="1400">
              <a:latin typeface="ＭＳ ゴシック" pitchFamily="49" charset="-128"/>
              <a:ea typeface="ＭＳ ゴシック" pitchFamily="49" charset="-128"/>
            </a:rPr>
            <a:t>令和３年度の特殊要因として、猶予特例債の償還による一時的な増加がある。</a:t>
          </a:r>
        </a:p>
        <a:p>
          <a:r>
            <a:rPr kumimoji="1" lang="ja-JP" altLang="en-US" sz="1400">
              <a:latin typeface="ＭＳ ゴシック" pitchFamily="49" charset="-128"/>
              <a:ea typeface="ＭＳ ゴシック" pitchFamily="49" charset="-128"/>
            </a:rPr>
            <a:t>今後も、交付税措置のある地方債の優先活用により、実質公債費負担の軽減に努める。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満期一括償還地方債を発行する計画はない。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企業会計ともに、基礎的財政収支が黒字となるような財政運営に努めているが、防災行政無線の整備をはじめとする防災対策施設等の整備や学校の大規模改修、臨時財政対策債等の発行により、地方債残高はあまり減少していない。</a:t>
          </a:r>
        </a:p>
        <a:p>
          <a:r>
            <a:rPr kumimoji="1" lang="ja-JP" altLang="en-US" sz="1400">
              <a:latin typeface="ＭＳ ゴシック" pitchFamily="49" charset="-128"/>
              <a:ea typeface="ＭＳ ゴシック" pitchFamily="49" charset="-128"/>
            </a:rPr>
            <a:t>退職手当負担見込額は、職員数の削減に伴い徐々にではあるが減少している。</a:t>
          </a:r>
        </a:p>
        <a:p>
          <a:r>
            <a:rPr kumimoji="1" lang="ja-JP" altLang="en-US" sz="1400">
              <a:latin typeface="ＭＳ ゴシック" pitchFamily="49" charset="-128"/>
              <a:ea typeface="ＭＳ ゴシック" pitchFamily="49" charset="-128"/>
            </a:rPr>
            <a:t>将来負担比率の分子については、今後、充当可能基金は増加しているものの、基準財政需要額算入見込額の減等が懸念されることから、今後は地方債の発行を抑制し、将来負担額の増大を抑える必要がある。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・令和５年度は、財政調整基金の減少したが、国の補正予算により、臨時財政対策債を償還するために交付された普通交付税を積み立て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たことによる減債基金の増加や市有地等の財産売払い収入を積み立てた公共施設整備基金の増加が主な要因である。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して公共施設整備金の積み立てを図るなど、個々の資金使途目的に合わせて特定目的基金の運用を図る。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・ふるさと振興基金：寄附者の意向にそった事業の財源に充てるため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・斎場整備基金：老朽化した斎場の整備費用の財源に充てるため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維持管理に要する費用の財源に充てるため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・合併振興基金：基金の取り崩しをしていないため前年と同額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・斎場整備基金：老朽化した斎場の建て替えに備えて積み立てたため。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・ふるさと振興基金：ふるさと納税が例年より減少したため。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・北陸新幹線白山総合車両所地下道水路管理基金：水路管理の財源に充てるために基金を取り崩したため。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・合併振興基金：市民の連帯強化及び地域振興を図る事業の財源に充てるため、当初予算財源等として段階的に取り崩す見込み。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・公共施設整備基金：市有地等の財産売払い収入を原資として積み立てるとともに、必要に応じて公共施設の整備を行う財源に充てるた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め、段階的に取り崩す見込み。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百万円を積立てたが、人件費や扶助費等の義務的経費の増加や電気料の値上げによる光熱水費の増加などの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影響により多くの取崩しを行ったため、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・国の補正予算により、臨時財政対策債を償還するために交付された普通交付税を積み立てたことにより増加した。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・現在、預金利子の積み立て以外は予定していない。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L28" workbookViewId="0">
      <selection activeCell="BY35" sqref="BY35:CM35"/>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64437212</v>
      </c>
      <c r="BO4" s="371"/>
      <c r="BP4" s="371"/>
      <c r="BQ4" s="371"/>
      <c r="BR4" s="371"/>
      <c r="BS4" s="371"/>
      <c r="BT4" s="371"/>
      <c r="BU4" s="372"/>
      <c r="BV4" s="370">
        <v>62341123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3.1</v>
      </c>
      <c r="CU4" s="377"/>
      <c r="CV4" s="377"/>
      <c r="CW4" s="377"/>
      <c r="CX4" s="377"/>
      <c r="CY4" s="377"/>
      <c r="CZ4" s="377"/>
      <c r="DA4" s="378"/>
      <c r="DB4" s="376">
        <v>3.8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62906270</v>
      </c>
      <c r="BO5" s="408"/>
      <c r="BP5" s="408"/>
      <c r="BQ5" s="408"/>
      <c r="BR5" s="408"/>
      <c r="BS5" s="408"/>
      <c r="BT5" s="408"/>
      <c r="BU5" s="409"/>
      <c r="BV5" s="407">
        <v>60544242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94.4</v>
      </c>
      <c r="CU5" s="405"/>
      <c r="CV5" s="405"/>
      <c r="CW5" s="405"/>
      <c r="CX5" s="405"/>
      <c r="CY5" s="405"/>
      <c r="CZ5" s="405"/>
      <c r="DA5" s="406"/>
      <c r="DB5" s="404">
        <v>94.9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1530942</v>
      </c>
      <c r="BO6" s="408"/>
      <c r="BP6" s="408"/>
      <c r="BQ6" s="408"/>
      <c r="BR6" s="408"/>
      <c r="BS6" s="408"/>
      <c r="BT6" s="408"/>
      <c r="BU6" s="409"/>
      <c r="BV6" s="407">
        <v>1796881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95.4</v>
      </c>
      <c r="CU6" s="445"/>
      <c r="CV6" s="445"/>
      <c r="CW6" s="445"/>
      <c r="CX6" s="445"/>
      <c r="CY6" s="445"/>
      <c r="CZ6" s="445"/>
      <c r="DA6" s="446"/>
      <c r="DB6" s="444">
        <v>97.2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508053</v>
      </c>
      <c r="BO7" s="408"/>
      <c r="BP7" s="408"/>
      <c r="BQ7" s="408"/>
      <c r="BR7" s="408"/>
      <c r="BS7" s="408"/>
      <c r="BT7" s="408"/>
      <c r="BU7" s="409"/>
      <c r="BV7" s="407">
        <v>589584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32875155</v>
      </c>
      <c r="CU7" s="408"/>
      <c r="CV7" s="408"/>
      <c r="CW7" s="408"/>
      <c r="CX7" s="408"/>
      <c r="CY7" s="408"/>
      <c r="CZ7" s="408"/>
      <c r="DA7" s="409"/>
      <c r="DB7" s="407">
        <v>32109084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1022889</v>
      </c>
      <c r="BO8" s="408"/>
      <c r="BP8" s="408"/>
      <c r="BQ8" s="408"/>
      <c r="BR8" s="408"/>
      <c r="BS8" s="408"/>
      <c r="BT8" s="408"/>
      <c r="BU8" s="409"/>
      <c r="BV8" s="407">
        <v>1207297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110408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-184408</v>
      </c>
      <c r="BO9" s="408"/>
      <c r="BP9" s="408"/>
      <c r="BQ9" s="408"/>
      <c r="BR9" s="408"/>
      <c r="BS9" s="408"/>
      <c r="BT9" s="408"/>
      <c r="BU9" s="409"/>
      <c r="BV9" s="407">
        <v>-819315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18.3</v>
      </c>
      <c r="CU9" s="405"/>
      <c r="CV9" s="405"/>
      <c r="CW9" s="405"/>
      <c r="CX9" s="405"/>
      <c r="CY9" s="405"/>
      <c r="CZ9" s="405"/>
      <c r="DA9" s="406"/>
      <c r="DB9" s="404">
        <v>18.8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109287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755934</v>
      </c>
      <c r="BO10" s="408"/>
      <c r="BP10" s="408"/>
      <c r="BQ10" s="408"/>
      <c r="BR10" s="408"/>
      <c r="BS10" s="408"/>
      <c r="BT10" s="408"/>
      <c r="BU10" s="409"/>
      <c r="BV10" s="407">
        <v>1013411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112652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833586</v>
      </c>
      <c r="BO12" s="408"/>
      <c r="BP12" s="408"/>
      <c r="BQ12" s="408"/>
      <c r="BR12" s="408"/>
      <c r="BS12" s="408"/>
      <c r="BT12" s="408"/>
      <c r="BU12" s="409"/>
      <c r="BV12" s="407">
        <v>1015236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110853</v>
      </c>
      <c r="S13" s="492"/>
      <c r="T13" s="492"/>
      <c r="U13" s="492"/>
      <c r="V13" s="493"/>
      <c r="W13" s="423" t="s">
        <v>131</v>
      </c>
      <c r="X13" s="424"/>
      <c r="Y13" s="424"/>
      <c r="Z13" s="424"/>
      <c r="AA13" s="424"/>
      <c r="AB13" s="414"/>
      <c r="AC13" s="458">
        <v>1502</v>
      </c>
      <c r="AD13" s="459"/>
      <c r="AE13" s="459"/>
      <c r="AF13" s="459"/>
      <c r="AG13" s="501"/>
      <c r="AH13" s="458">
        <v>1643</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-262060</v>
      </c>
      <c r="BO13" s="408"/>
      <c r="BP13" s="408"/>
      <c r="BQ13" s="408"/>
      <c r="BR13" s="408"/>
      <c r="BS13" s="408"/>
      <c r="BT13" s="408"/>
      <c r="BU13" s="409"/>
      <c r="BV13" s="407">
        <v>-821140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v>
      </c>
      <c r="CU13" s="405"/>
      <c r="CV13" s="405"/>
      <c r="CW13" s="405"/>
      <c r="CX13" s="405"/>
      <c r="CY13" s="405"/>
      <c r="CZ13" s="405"/>
      <c r="DA13" s="406"/>
      <c r="DB13" s="404">
        <v>11.3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112916</v>
      </c>
      <c r="S14" s="492"/>
      <c r="T14" s="492"/>
      <c r="U14" s="492"/>
      <c r="V14" s="493"/>
      <c r="W14" s="397"/>
      <c r="X14" s="398"/>
      <c r="Y14" s="398"/>
      <c r="Z14" s="398"/>
      <c r="AA14" s="398"/>
      <c r="AB14" s="387"/>
      <c r="AC14" s="494">
        <v>2.6</v>
      </c>
      <c r="AD14" s="495"/>
      <c r="AE14" s="495"/>
      <c r="AF14" s="495"/>
      <c r="AG14" s="496"/>
      <c r="AH14" s="494">
        <v>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120.3</v>
      </c>
      <c r="CU14" s="506"/>
      <c r="CV14" s="506"/>
      <c r="CW14" s="506"/>
      <c r="CX14" s="506"/>
      <c r="CY14" s="506"/>
      <c r="CZ14" s="506"/>
      <c r="DA14" s="507"/>
      <c r="DB14" s="505">
        <v>115.6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111333</v>
      </c>
      <c r="S15" s="492"/>
      <c r="T15" s="492"/>
      <c r="U15" s="492"/>
      <c r="V15" s="493"/>
      <c r="W15" s="423" t="s">
        <v>137</v>
      </c>
      <c r="X15" s="424"/>
      <c r="Y15" s="424"/>
      <c r="Z15" s="424"/>
      <c r="AA15" s="424"/>
      <c r="AB15" s="414"/>
      <c r="AC15" s="458">
        <v>18941</v>
      </c>
      <c r="AD15" s="459"/>
      <c r="AE15" s="459"/>
      <c r="AF15" s="459"/>
      <c r="AG15" s="501"/>
      <c r="AH15" s="458">
        <v>18243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17180276</v>
      </c>
      <c r="BO15" s="371"/>
      <c r="BP15" s="371"/>
      <c r="BQ15" s="371"/>
      <c r="BR15" s="371"/>
      <c r="BS15" s="371"/>
      <c r="BT15" s="371"/>
      <c r="BU15" s="372"/>
      <c r="BV15" s="370">
        <v>17060054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32.9</v>
      </c>
      <c r="AD16" s="495"/>
      <c r="AE16" s="495"/>
      <c r="AF16" s="495"/>
      <c r="AG16" s="496"/>
      <c r="AH16" s="494">
        <v>32.6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27956573</v>
      </c>
      <c r="BO16" s="408"/>
      <c r="BP16" s="408"/>
      <c r="BQ16" s="408"/>
      <c r="BR16" s="408"/>
      <c r="BS16" s="408"/>
      <c r="BT16" s="408"/>
      <c r="BU16" s="409"/>
      <c r="BV16" s="407">
        <v>26682659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37082</v>
      </c>
      <c r="AD17" s="459"/>
      <c r="AE17" s="459"/>
      <c r="AF17" s="459"/>
      <c r="AG17" s="501"/>
      <c r="AH17" s="458">
        <v>36160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21769788</v>
      </c>
      <c r="BO17" s="408"/>
      <c r="BP17" s="408"/>
      <c r="BQ17" s="408"/>
      <c r="BR17" s="408"/>
      <c r="BS17" s="408"/>
      <c r="BT17" s="408"/>
      <c r="BU17" s="409"/>
      <c r="BV17" s="407">
        <v>21640257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754.92</v>
      </c>
      <c r="M18" s="531"/>
      <c r="N18" s="531"/>
      <c r="O18" s="531"/>
      <c r="P18" s="531"/>
      <c r="Q18" s="531"/>
      <c r="R18" s="532"/>
      <c r="S18" s="532"/>
      <c r="T18" s="532"/>
      <c r="U18" s="532"/>
      <c r="V18" s="533"/>
      <c r="W18" s="425"/>
      <c r="X18" s="426"/>
      <c r="Y18" s="426"/>
      <c r="Z18" s="426"/>
      <c r="AA18" s="426"/>
      <c r="AB18" s="417"/>
      <c r="AC18" s="534">
        <v>64.5</v>
      </c>
      <c r="AD18" s="535"/>
      <c r="AE18" s="535"/>
      <c r="AF18" s="535"/>
      <c r="AG18" s="536"/>
      <c r="AH18" s="534">
        <v>64.5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31272800</v>
      </c>
      <c r="BO18" s="408"/>
      <c r="BP18" s="408"/>
      <c r="BQ18" s="408"/>
      <c r="BR18" s="408"/>
      <c r="BS18" s="408"/>
      <c r="BT18" s="408"/>
      <c r="BU18" s="409"/>
      <c r="BV18" s="407">
        <v>31056091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146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40239923</v>
      </c>
      <c r="BO19" s="408"/>
      <c r="BP19" s="408"/>
      <c r="BQ19" s="408"/>
      <c r="BR19" s="408"/>
      <c r="BS19" s="408"/>
      <c r="BT19" s="408"/>
      <c r="BU19" s="409"/>
      <c r="BV19" s="407">
        <v>39669859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40958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85179518</v>
      </c>
      <c r="BO22" s="371"/>
      <c r="BP22" s="371"/>
      <c r="BQ22" s="371"/>
      <c r="BR22" s="371"/>
      <c r="BS22" s="371"/>
      <c r="BT22" s="371"/>
      <c r="BU22" s="372"/>
      <c r="BV22" s="370">
        <v>84245999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16915983</v>
      </c>
      <c r="BO23" s="408"/>
      <c r="BP23" s="408"/>
      <c r="BQ23" s="408"/>
      <c r="BR23" s="408"/>
      <c r="BS23" s="408"/>
      <c r="BT23" s="408"/>
      <c r="BU23" s="409"/>
      <c r="BV23" s="407">
        <v>17967890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9700</v>
      </c>
      <c r="R24" s="459"/>
      <c r="S24" s="459"/>
      <c r="T24" s="459"/>
      <c r="U24" s="459"/>
      <c r="V24" s="501"/>
      <c r="W24" s="553"/>
      <c r="X24" s="554"/>
      <c r="Y24" s="555"/>
      <c r="Z24" s="457" t="s">
        <v>162</v>
      </c>
      <c r="AA24" s="437"/>
      <c r="AB24" s="437"/>
      <c r="AC24" s="437"/>
      <c r="AD24" s="437"/>
      <c r="AE24" s="437"/>
      <c r="AF24" s="437"/>
      <c r="AG24" s="438"/>
      <c r="AH24" s="458">
        <v>646</v>
      </c>
      <c r="AI24" s="459"/>
      <c r="AJ24" s="459"/>
      <c r="AK24" s="459"/>
      <c r="AL24" s="501"/>
      <c r="AM24" s="458">
        <v>2138906</v>
      </c>
      <c r="AN24" s="459"/>
      <c r="AO24" s="459"/>
      <c r="AP24" s="459"/>
      <c r="AQ24" s="459"/>
      <c r="AR24" s="501"/>
      <c r="AS24" s="458">
        <v>3311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64989329</v>
      </c>
      <c r="BO24" s="408"/>
      <c r="BP24" s="408"/>
      <c r="BQ24" s="408"/>
      <c r="BR24" s="408"/>
      <c r="BS24" s="408"/>
      <c r="BT24" s="408"/>
      <c r="BU24" s="409"/>
      <c r="BV24" s="407">
        <v>62420739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7850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3772312</v>
      </c>
      <c r="BO25" s="371"/>
      <c r="BP25" s="371"/>
      <c r="BQ25" s="371"/>
      <c r="BR25" s="371"/>
      <c r="BS25" s="371"/>
      <c r="BT25" s="371"/>
      <c r="BU25" s="372"/>
      <c r="BV25" s="370">
        <v>3852095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6650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19145</v>
      </c>
      <c r="AN26" s="459"/>
      <c r="AO26" s="459"/>
      <c r="AP26" s="459"/>
      <c r="AQ26" s="459"/>
      <c r="AR26" s="501"/>
      <c r="AS26" s="458">
        <v>2735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6300</v>
      </c>
      <c r="R27" s="459"/>
      <c r="S27" s="459"/>
      <c r="T27" s="459"/>
      <c r="U27" s="459"/>
      <c r="V27" s="501"/>
      <c r="W27" s="553"/>
      <c r="X27" s="554"/>
      <c r="Y27" s="555"/>
      <c r="Z27" s="457" t="s">
        <v>171</v>
      </c>
      <c r="AA27" s="437"/>
      <c r="AB27" s="437"/>
      <c r="AC27" s="437"/>
      <c r="AD27" s="437"/>
      <c r="AE27" s="437"/>
      <c r="AF27" s="437"/>
      <c r="AG27" s="438"/>
      <c r="AH27" s="458">
        <v>10</v>
      </c>
      <c r="AI27" s="459"/>
      <c r="AJ27" s="459"/>
      <c r="AK27" s="459"/>
      <c r="AL27" s="501"/>
      <c r="AM27" s="458">
        <v>33240</v>
      </c>
      <c r="AN27" s="459"/>
      <c r="AO27" s="459"/>
      <c r="AP27" s="459"/>
      <c r="AQ27" s="459"/>
      <c r="AR27" s="501"/>
      <c r="AS27" s="458">
        <v>3324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2913101</v>
      </c>
      <c r="BO28" s="371"/>
      <c r="BP28" s="371"/>
      <c r="BQ28" s="371"/>
      <c r="BR28" s="371"/>
      <c r="BS28" s="371"/>
      <c r="BT28" s="371"/>
      <c r="BU28" s="372"/>
      <c r="BV28" s="370">
        <v>2990753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19</v>
      </c>
      <c r="M29" s="459"/>
      <c r="N29" s="459"/>
      <c r="O29" s="459"/>
      <c r="P29" s="501"/>
      <c r="Q29" s="458">
        <v>5000</v>
      </c>
      <c r="R29" s="459"/>
      <c r="S29" s="459"/>
      <c r="T29" s="459"/>
      <c r="U29" s="459"/>
      <c r="V29" s="501"/>
      <c r="W29" s="556"/>
      <c r="X29" s="557"/>
      <c r="Y29" s="558"/>
      <c r="Z29" s="457" t="s">
        <v>177</v>
      </c>
      <c r="AA29" s="437"/>
      <c r="AB29" s="437"/>
      <c r="AC29" s="437"/>
      <c r="AD29" s="437"/>
      <c r="AE29" s="437"/>
      <c r="AF29" s="437"/>
      <c r="AG29" s="438"/>
      <c r="AH29" s="458">
        <v>656</v>
      </c>
      <c r="AI29" s="459"/>
      <c r="AJ29" s="459"/>
      <c r="AK29" s="459"/>
      <c r="AL29" s="501"/>
      <c r="AM29" s="458">
        <v>2172146</v>
      </c>
      <c r="AN29" s="459"/>
      <c r="AO29" s="459"/>
      <c r="AP29" s="459"/>
      <c r="AQ29" s="459"/>
      <c r="AR29" s="501"/>
      <c r="AS29" s="458">
        <v>3311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887701</v>
      </c>
      <c r="BO29" s="408"/>
      <c r="BP29" s="408"/>
      <c r="BQ29" s="408"/>
      <c r="BR29" s="408"/>
      <c r="BS29" s="408"/>
      <c r="BT29" s="408"/>
      <c r="BU29" s="409"/>
      <c r="BV29" s="407">
        <v>739034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4851556</v>
      </c>
      <c r="BO30" s="527"/>
      <c r="BP30" s="527"/>
      <c r="BQ30" s="527"/>
      <c r="BR30" s="527"/>
      <c r="BS30" s="527"/>
      <c r="BT30" s="527"/>
      <c r="BU30" s="528"/>
      <c r="BV30" s="526">
        <v>4553135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白山市国民健康保険特別会計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白山市水道事業会計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白山市温泉事業特別会計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手取郷広域事務組合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白山市土地開発公社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白山市墓地公苑特別会計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白山市介護保険特別会計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白山市工業用水道事業会計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白山市工業団地造成事業特別会計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白山野々市広域事務組合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白山市地域振興公社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白山市下水道事業会計（地域下水道事業分）</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白山市後期高齢者医療特別会計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白山市下水道事業会計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白山石川医療企業団（松任石川中央病院）</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あさがおテレビ</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白山石川医療企業団（つるぎ病院）</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フードサービス松任</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石川県市町村消防消じゅつ金組合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つるぎ街づくり</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石川県後期高齢者医療広域連合（一般会計）</v>
      </c>
      <c r="BZ39" s="598"/>
      <c r="CA39" s="598"/>
      <c r="CB39" s="598"/>
      <c r="CC39" s="598"/>
      <c r="CD39" s="598"/>
      <c r="CE39" s="598"/>
      <c r="CF39" s="598"/>
      <c r="CG39" s="598"/>
      <c r="CH39" s="598"/>
      <c r="CI39" s="598"/>
      <c r="CJ39" s="598"/>
      <c r="CK39" s="598"/>
      <c r="CL39" s="598"/>
      <c r="CM39" s="598"/>
      <c r="CN39" s="181"/>
      <c r="CO39" s="597">
        <f t="shared" si="3"/>
        <v>27</v>
      </c>
      <c r="CP39" s="597"/>
      <c r="CQ39" s="598" t="str">
        <f>IF('各会計、関係団体の財政状況及び健全化判断比率'!BS12="","",'各会計、関係団体の財政状況及び健全化判断比率'!BS12)</f>
        <v>富樫福祉会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石川県後期高齢者医療広域連合（後期高齢者医療特別会計）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f t="shared" si="3"/>
        <v>28</v>
      </c>
      <c r="CP40" s="597"/>
      <c r="CQ40" s="598" t="str">
        <f>IF('各会計、関係団体の財政状況及び健全化判断比率'!BS13="","",'各会計、関係団体の財政状況及び健全化判断比率'!BS13)</f>
        <v>手取会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石川県市町村職員退職手当組合</v>
      </c>
      <c r="BZ41" s="598"/>
      <c r="CA41" s="598"/>
      <c r="CB41" s="598"/>
      <c r="CC41" s="598"/>
      <c r="CD41" s="598"/>
      <c r="CE41" s="598"/>
      <c r="CF41" s="598"/>
      <c r="CG41" s="598"/>
      <c r="CH41" s="598"/>
      <c r="CI41" s="598"/>
      <c r="CJ41" s="598"/>
      <c r="CK41" s="598"/>
      <c r="CL41" s="598"/>
      <c r="CM41" s="598"/>
      <c r="CN41" s="181"/>
      <c r="CO41" s="597">
        <f t="shared" si="3"/>
        <v>29</v>
      </c>
      <c r="CP41" s="597"/>
      <c r="CQ41" s="598" t="str">
        <f>IF('各会計、関係団体の財政状況及び健全化判断比率'!BS14="","",'各会計、関係団体の財政状況及び健全化判断比率'!BS14)</f>
        <v>めぐみ白山</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手取川水防事務組合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石川県市町村消防団員等公務災害補償組合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wF1G9BYqC3Qdxd+McNN4Ix1pfDtXNfOsxVXP154hqRMYGw9va/yD1QFdarp2Z9mPeIBUkjde7PHGXJ5MqOvBw==" saltValue="jguW+afqIpmjanTGRS2O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N1"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18685900</v>
      </c>
      <c r="S5" s="613"/>
      <c r="T5" s="613"/>
      <c r="U5" s="613"/>
      <c r="V5" s="613"/>
      <c r="W5" s="613"/>
      <c r="X5" s="613"/>
      <c r="Y5" s="614"/>
      <c r="Z5" s="615">
        <v>29</v>
      </c>
      <c r="AA5" s="615"/>
      <c r="AB5" s="615"/>
      <c r="AC5" s="615"/>
      <c r="AD5" s="616">
        <v>17826517</v>
      </c>
      <c r="AE5" s="616"/>
      <c r="AF5" s="616"/>
      <c r="AG5" s="616"/>
      <c r="AH5" s="616"/>
      <c r="AI5" s="616"/>
      <c r="AJ5" s="616"/>
      <c r="AK5" s="616"/>
      <c r="AL5" s="617">
        <v>54.4</v>
      </c>
      <c r="AM5" s="618"/>
      <c r="AN5" s="618"/>
      <c r="AO5" s="619"/>
      <c r="AP5" s="609" t="s">
        <v>216</v>
      </c>
      <c r="AQ5" s="610"/>
      <c r="AR5" s="610"/>
      <c r="AS5" s="610"/>
      <c r="AT5" s="610"/>
      <c r="AU5" s="610"/>
      <c r="AV5" s="610"/>
      <c r="AW5" s="610"/>
      <c r="AX5" s="610"/>
      <c r="AY5" s="610"/>
      <c r="AZ5" s="610"/>
      <c r="BA5" s="610"/>
      <c r="BB5" s="610"/>
      <c r="BC5" s="610"/>
      <c r="BD5" s="610"/>
      <c r="BE5" s="610"/>
      <c r="BF5" s="611"/>
      <c r="BG5" s="623">
        <v>17824892</v>
      </c>
      <c r="BH5" s="624"/>
      <c r="BI5" s="624"/>
      <c r="BJ5" s="624"/>
      <c r="BK5" s="624"/>
      <c r="BL5" s="624"/>
      <c r="BM5" s="624"/>
      <c r="BN5" s="625"/>
      <c r="BO5" s="626">
        <v>95.4</v>
      </c>
      <c r="BP5" s="626"/>
      <c r="BQ5" s="626"/>
      <c r="BR5" s="626"/>
      <c r="BS5" s="627">
        <v>337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425818</v>
      </c>
      <c r="S6" s="624"/>
      <c r="T6" s="624"/>
      <c r="U6" s="624"/>
      <c r="V6" s="624"/>
      <c r="W6" s="624"/>
      <c r="X6" s="624"/>
      <c r="Y6" s="625"/>
      <c r="Z6" s="626">
        <v>0.7</v>
      </c>
      <c r="AA6" s="626"/>
      <c r="AB6" s="626"/>
      <c r="AC6" s="626"/>
      <c r="AD6" s="627">
        <v>425818</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17824892</v>
      </c>
      <c r="BH6" s="624"/>
      <c r="BI6" s="624"/>
      <c r="BJ6" s="624"/>
      <c r="BK6" s="624"/>
      <c r="BL6" s="624"/>
      <c r="BM6" s="624"/>
      <c r="BN6" s="625"/>
      <c r="BO6" s="626">
        <v>95.4</v>
      </c>
      <c r="BP6" s="626"/>
      <c r="BQ6" s="626"/>
      <c r="BR6" s="626"/>
      <c r="BS6" s="627">
        <v>337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306686</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306201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5721</v>
      </c>
      <c r="S7" s="624"/>
      <c r="T7" s="624"/>
      <c r="U7" s="624"/>
      <c r="V7" s="624"/>
      <c r="W7" s="624"/>
      <c r="X7" s="624"/>
      <c r="Y7" s="625"/>
      <c r="Z7" s="626">
        <v>0</v>
      </c>
      <c r="AA7" s="626"/>
      <c r="AB7" s="626"/>
      <c r="AC7" s="626"/>
      <c r="AD7" s="627">
        <v>5721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7531040</v>
      </c>
      <c r="BH7" s="624"/>
      <c r="BI7" s="624"/>
      <c r="BJ7" s="624"/>
      <c r="BK7" s="624"/>
      <c r="BL7" s="624"/>
      <c r="BM7" s="624"/>
      <c r="BN7" s="625"/>
      <c r="BO7" s="626">
        <v>40.299999999999997</v>
      </c>
      <c r="BP7" s="626"/>
      <c r="BQ7" s="626"/>
      <c r="BR7" s="626"/>
      <c r="BS7" s="627">
        <v>337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9200371</v>
      </c>
      <c r="CS7" s="624"/>
      <c r="CT7" s="624"/>
      <c r="CU7" s="624"/>
      <c r="CV7" s="624"/>
      <c r="CW7" s="624"/>
      <c r="CX7" s="624"/>
      <c r="CY7" s="625"/>
      <c r="CZ7" s="626">
        <v>14.6</v>
      </c>
      <c r="DA7" s="626"/>
      <c r="DB7" s="626"/>
      <c r="DC7" s="626"/>
      <c r="DD7" s="632">
        <v>3533303</v>
      </c>
      <c r="DE7" s="624"/>
      <c r="DF7" s="624"/>
      <c r="DG7" s="624"/>
      <c r="DH7" s="624"/>
      <c r="DI7" s="624"/>
      <c r="DJ7" s="624"/>
      <c r="DK7" s="624"/>
      <c r="DL7" s="624"/>
      <c r="DM7" s="624"/>
      <c r="DN7" s="624"/>
      <c r="DO7" s="624"/>
      <c r="DP7" s="625"/>
      <c r="DQ7" s="632">
        <v>4900257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81092</v>
      </c>
      <c r="S8" s="624"/>
      <c r="T8" s="624"/>
      <c r="U8" s="624"/>
      <c r="V8" s="624"/>
      <c r="W8" s="624"/>
      <c r="X8" s="624"/>
      <c r="Y8" s="625"/>
      <c r="Z8" s="626">
        <v>0.1</v>
      </c>
      <c r="AA8" s="626"/>
      <c r="AB8" s="626"/>
      <c r="AC8" s="626"/>
      <c r="AD8" s="627">
        <v>81092</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216815</v>
      </c>
      <c r="BH8" s="624"/>
      <c r="BI8" s="624"/>
      <c r="BJ8" s="624"/>
      <c r="BK8" s="624"/>
      <c r="BL8" s="624"/>
      <c r="BM8" s="624"/>
      <c r="BN8" s="625"/>
      <c r="BO8" s="626">
        <v>1.2</v>
      </c>
      <c r="BP8" s="626"/>
      <c r="BQ8" s="626"/>
      <c r="BR8" s="626"/>
      <c r="BS8" s="627">
        <v>337</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20346744</v>
      </c>
      <c r="CS8" s="624"/>
      <c r="CT8" s="624"/>
      <c r="CU8" s="624"/>
      <c r="CV8" s="624"/>
      <c r="CW8" s="624"/>
      <c r="CX8" s="624"/>
      <c r="CY8" s="625"/>
      <c r="CZ8" s="626">
        <v>32.299999999999997</v>
      </c>
      <c r="DA8" s="626"/>
      <c r="DB8" s="626"/>
      <c r="DC8" s="626"/>
      <c r="DD8" s="632">
        <v>1385959</v>
      </c>
      <c r="DE8" s="624"/>
      <c r="DF8" s="624"/>
      <c r="DG8" s="624"/>
      <c r="DH8" s="624"/>
      <c r="DI8" s="624"/>
      <c r="DJ8" s="624"/>
      <c r="DK8" s="624"/>
      <c r="DL8" s="624"/>
      <c r="DM8" s="624"/>
      <c r="DN8" s="624"/>
      <c r="DO8" s="624"/>
      <c r="DP8" s="625"/>
      <c r="DQ8" s="632">
        <v>10500234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94871</v>
      </c>
      <c r="S9" s="624"/>
      <c r="T9" s="624"/>
      <c r="U9" s="624"/>
      <c r="V9" s="624"/>
      <c r="W9" s="624"/>
      <c r="X9" s="624"/>
      <c r="Y9" s="625"/>
      <c r="Z9" s="626">
        <v>0.1</v>
      </c>
      <c r="AA9" s="626"/>
      <c r="AB9" s="626"/>
      <c r="AC9" s="626"/>
      <c r="AD9" s="627">
        <v>94871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5745270</v>
      </c>
      <c r="BH9" s="624"/>
      <c r="BI9" s="624"/>
      <c r="BJ9" s="624"/>
      <c r="BK9" s="624"/>
      <c r="BL9" s="624"/>
      <c r="BM9" s="624"/>
      <c r="BN9" s="625"/>
      <c r="BO9" s="626">
        <v>30.7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4450434</v>
      </c>
      <c r="CS9" s="624"/>
      <c r="CT9" s="624"/>
      <c r="CU9" s="624"/>
      <c r="CV9" s="624"/>
      <c r="CW9" s="624"/>
      <c r="CX9" s="624"/>
      <c r="CY9" s="625"/>
      <c r="CZ9" s="626">
        <v>7.1</v>
      </c>
      <c r="DA9" s="626"/>
      <c r="DB9" s="626"/>
      <c r="DC9" s="626"/>
      <c r="DD9" s="632">
        <v>211722</v>
      </c>
      <c r="DE9" s="624"/>
      <c r="DF9" s="624"/>
      <c r="DG9" s="624"/>
      <c r="DH9" s="624"/>
      <c r="DI9" s="624"/>
      <c r="DJ9" s="624"/>
      <c r="DK9" s="624"/>
      <c r="DL9" s="624"/>
      <c r="DM9" s="624"/>
      <c r="DN9" s="624"/>
      <c r="DO9" s="624"/>
      <c r="DP9" s="625"/>
      <c r="DQ9" s="632">
        <v>3702078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380066</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10486</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9873</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2930711</v>
      </c>
      <c r="S11" s="624"/>
      <c r="T11" s="624"/>
      <c r="U11" s="624"/>
      <c r="V11" s="624"/>
      <c r="W11" s="624"/>
      <c r="X11" s="624"/>
      <c r="Y11" s="625"/>
      <c r="Z11" s="628">
        <v>4.5</v>
      </c>
      <c r="AA11" s="629"/>
      <c r="AB11" s="629"/>
      <c r="AC11" s="635"/>
      <c r="AD11" s="632">
        <v>2930711</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1188889</v>
      </c>
      <c r="BH11" s="624"/>
      <c r="BI11" s="624"/>
      <c r="BJ11" s="624"/>
      <c r="BK11" s="624"/>
      <c r="BL11" s="624"/>
      <c r="BM11" s="624"/>
      <c r="BN11" s="625"/>
      <c r="BO11" s="626">
        <v>6.4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1317535</v>
      </c>
      <c r="CS11" s="624"/>
      <c r="CT11" s="624"/>
      <c r="CU11" s="624"/>
      <c r="CV11" s="624"/>
      <c r="CW11" s="624"/>
      <c r="CX11" s="624"/>
      <c r="CY11" s="625"/>
      <c r="CZ11" s="626">
        <v>2.1</v>
      </c>
      <c r="DA11" s="626"/>
      <c r="DB11" s="626"/>
      <c r="DC11" s="626"/>
      <c r="DD11" s="632">
        <v>658696</v>
      </c>
      <c r="DE11" s="624"/>
      <c r="DF11" s="624"/>
      <c r="DG11" s="624"/>
      <c r="DH11" s="624"/>
      <c r="DI11" s="624"/>
      <c r="DJ11" s="624"/>
      <c r="DK11" s="624"/>
      <c r="DL11" s="624"/>
      <c r="DM11" s="624"/>
      <c r="DN11" s="624"/>
      <c r="DO11" s="624"/>
      <c r="DP11" s="625"/>
      <c r="DQ11" s="632">
        <v>580068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9162838</v>
      </c>
      <c r="BH12" s="624"/>
      <c r="BI12" s="624"/>
      <c r="BJ12" s="624"/>
      <c r="BK12" s="624"/>
      <c r="BL12" s="624"/>
      <c r="BM12" s="624"/>
      <c r="BN12" s="625"/>
      <c r="BO12" s="626">
        <v>49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1498774</v>
      </c>
      <c r="CS12" s="624"/>
      <c r="CT12" s="624"/>
      <c r="CU12" s="624"/>
      <c r="CV12" s="624"/>
      <c r="CW12" s="624"/>
      <c r="CX12" s="624"/>
      <c r="CY12" s="625"/>
      <c r="CZ12" s="626">
        <v>2.4</v>
      </c>
      <c r="DA12" s="626"/>
      <c r="DB12" s="626"/>
      <c r="DC12" s="626"/>
      <c r="DD12" s="632">
        <v>276073</v>
      </c>
      <c r="DE12" s="624"/>
      <c r="DF12" s="624"/>
      <c r="DG12" s="624"/>
      <c r="DH12" s="624"/>
      <c r="DI12" s="624"/>
      <c r="DJ12" s="624"/>
      <c r="DK12" s="624"/>
      <c r="DL12" s="624"/>
      <c r="DM12" s="624"/>
      <c r="DN12" s="624"/>
      <c r="DO12" s="624"/>
      <c r="DP12" s="625"/>
      <c r="DQ12" s="632">
        <v>1004639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9121364</v>
      </c>
      <c r="BH13" s="624"/>
      <c r="BI13" s="624"/>
      <c r="BJ13" s="624"/>
      <c r="BK13" s="624"/>
      <c r="BL13" s="624"/>
      <c r="BM13" s="624"/>
      <c r="BN13" s="625"/>
      <c r="BO13" s="626">
        <v>48.8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6787012</v>
      </c>
      <c r="CS13" s="624"/>
      <c r="CT13" s="624"/>
      <c r="CU13" s="624"/>
      <c r="CV13" s="624"/>
      <c r="CW13" s="624"/>
      <c r="CX13" s="624"/>
      <c r="CY13" s="625"/>
      <c r="CZ13" s="626">
        <v>10.8</v>
      </c>
      <c r="DA13" s="626"/>
      <c r="DB13" s="626"/>
      <c r="DC13" s="626"/>
      <c r="DD13" s="632">
        <v>3392362</v>
      </c>
      <c r="DE13" s="624"/>
      <c r="DF13" s="624"/>
      <c r="DG13" s="624"/>
      <c r="DH13" s="624"/>
      <c r="DI13" s="624"/>
      <c r="DJ13" s="624"/>
      <c r="DK13" s="624"/>
      <c r="DL13" s="624"/>
      <c r="DM13" s="624"/>
      <c r="DN13" s="624"/>
      <c r="DO13" s="624"/>
      <c r="DP13" s="625"/>
      <c r="DQ13" s="632">
        <v>3450289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4296</v>
      </c>
      <c r="S14" s="624"/>
      <c r="T14" s="624"/>
      <c r="U14" s="624"/>
      <c r="V14" s="624"/>
      <c r="W14" s="624"/>
      <c r="X14" s="624"/>
      <c r="Y14" s="625"/>
      <c r="Z14" s="626">
        <v>0</v>
      </c>
      <c r="AA14" s="626"/>
      <c r="AB14" s="626"/>
      <c r="AC14" s="626"/>
      <c r="AD14" s="627">
        <v>4296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381151</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1819009</v>
      </c>
      <c r="CS14" s="624"/>
      <c r="CT14" s="624"/>
      <c r="CU14" s="624"/>
      <c r="CV14" s="624"/>
      <c r="CW14" s="624"/>
      <c r="CX14" s="624"/>
      <c r="CY14" s="625"/>
      <c r="CZ14" s="626">
        <v>2.9</v>
      </c>
      <c r="DA14" s="626"/>
      <c r="DB14" s="626"/>
      <c r="DC14" s="626"/>
      <c r="DD14" s="632">
        <v>109906</v>
      </c>
      <c r="DE14" s="624"/>
      <c r="DF14" s="624"/>
      <c r="DG14" s="624"/>
      <c r="DH14" s="624"/>
      <c r="DI14" s="624"/>
      <c r="DJ14" s="624"/>
      <c r="DK14" s="624"/>
      <c r="DL14" s="624"/>
      <c r="DM14" s="624"/>
      <c r="DN14" s="624"/>
      <c r="DO14" s="624"/>
      <c r="DP14" s="625"/>
      <c r="DQ14" s="632">
        <v>1709265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749855</v>
      </c>
      <c r="BH15" s="624"/>
      <c r="BI15" s="624"/>
      <c r="BJ15" s="624"/>
      <c r="BK15" s="624"/>
      <c r="BL15" s="624"/>
      <c r="BM15" s="624"/>
      <c r="BN15" s="625"/>
      <c r="BO15" s="626">
        <v>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8791482</v>
      </c>
      <c r="CS15" s="624"/>
      <c r="CT15" s="624"/>
      <c r="CU15" s="624"/>
      <c r="CV15" s="624"/>
      <c r="CW15" s="624"/>
      <c r="CX15" s="624"/>
      <c r="CY15" s="625"/>
      <c r="CZ15" s="626">
        <v>14</v>
      </c>
      <c r="DA15" s="626"/>
      <c r="DB15" s="626"/>
      <c r="DC15" s="626"/>
      <c r="DD15" s="632">
        <v>3601102</v>
      </c>
      <c r="DE15" s="624"/>
      <c r="DF15" s="624"/>
      <c r="DG15" s="624"/>
      <c r="DH15" s="624"/>
      <c r="DI15" s="624"/>
      <c r="DJ15" s="624"/>
      <c r="DK15" s="624"/>
      <c r="DL15" s="624"/>
      <c r="DM15" s="624"/>
      <c r="DN15" s="624"/>
      <c r="DO15" s="624"/>
      <c r="DP15" s="625"/>
      <c r="DQ15" s="632">
        <v>4843251</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58041</v>
      </c>
      <c r="S16" s="624"/>
      <c r="T16" s="624"/>
      <c r="U16" s="624"/>
      <c r="V16" s="624"/>
      <c r="W16" s="624"/>
      <c r="X16" s="624"/>
      <c r="Y16" s="625"/>
      <c r="Z16" s="626">
        <v>0.1</v>
      </c>
      <c r="AA16" s="626"/>
      <c r="AB16" s="626"/>
      <c r="AC16" s="626"/>
      <c r="AD16" s="627">
        <v>58041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8</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783175</v>
      </c>
      <c r="CS16" s="624"/>
      <c r="CT16" s="624"/>
      <c r="CU16" s="624"/>
      <c r="CV16" s="624"/>
      <c r="CW16" s="624"/>
      <c r="CX16" s="624"/>
      <c r="CY16" s="625"/>
      <c r="CZ16" s="626">
        <v>1.2</v>
      </c>
      <c r="DA16" s="626"/>
      <c r="DB16" s="626"/>
      <c r="DC16" s="626"/>
      <c r="DD16" s="632" t="s">
        <v>122</v>
      </c>
      <c r="DE16" s="624"/>
      <c r="DF16" s="624"/>
      <c r="DG16" s="624"/>
      <c r="DH16" s="624"/>
      <c r="DI16" s="624"/>
      <c r="DJ16" s="624"/>
      <c r="DK16" s="624"/>
      <c r="DL16" s="624"/>
      <c r="DM16" s="624"/>
      <c r="DN16" s="624"/>
      <c r="DO16" s="624"/>
      <c r="DP16" s="625"/>
      <c r="DQ16" s="632">
        <v>342697</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326862</v>
      </c>
      <c r="S17" s="624"/>
      <c r="T17" s="624"/>
      <c r="U17" s="624"/>
      <c r="V17" s="624"/>
      <c r="W17" s="624"/>
      <c r="X17" s="624"/>
      <c r="Y17" s="625"/>
      <c r="Z17" s="626">
        <v>0.5</v>
      </c>
      <c r="AA17" s="626"/>
      <c r="AB17" s="626"/>
      <c r="AC17" s="626"/>
      <c r="AD17" s="627">
        <v>326862</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7594562</v>
      </c>
      <c r="CS17" s="624"/>
      <c r="CT17" s="624"/>
      <c r="CU17" s="624"/>
      <c r="CV17" s="624"/>
      <c r="CW17" s="624"/>
      <c r="CX17" s="624"/>
      <c r="CY17" s="625"/>
      <c r="CZ17" s="626">
        <v>12.1</v>
      </c>
      <c r="DA17" s="626"/>
      <c r="DB17" s="626"/>
      <c r="DC17" s="626"/>
      <c r="DD17" s="632" t="s">
        <v>122</v>
      </c>
      <c r="DE17" s="624"/>
      <c r="DF17" s="624"/>
      <c r="DG17" s="624"/>
      <c r="DH17" s="624"/>
      <c r="DI17" s="624"/>
      <c r="DJ17" s="624"/>
      <c r="DK17" s="624"/>
      <c r="DL17" s="624"/>
      <c r="DM17" s="624"/>
      <c r="DN17" s="624"/>
      <c r="DO17" s="624"/>
      <c r="DP17" s="625"/>
      <c r="DQ17" s="632">
        <v>7360129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248665</v>
      </c>
      <c r="S18" s="624"/>
      <c r="T18" s="624"/>
      <c r="U18" s="624"/>
      <c r="V18" s="624"/>
      <c r="W18" s="624"/>
      <c r="X18" s="624"/>
      <c r="Y18" s="625"/>
      <c r="Z18" s="626">
        <v>0.4</v>
      </c>
      <c r="AA18" s="626"/>
      <c r="AB18" s="626"/>
      <c r="AC18" s="626"/>
      <c r="AD18" s="627">
        <v>248665</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184595</v>
      </c>
      <c r="S19" s="624"/>
      <c r="T19" s="624"/>
      <c r="U19" s="624"/>
      <c r="V19" s="624"/>
      <c r="W19" s="624"/>
      <c r="X19" s="624"/>
      <c r="Y19" s="625"/>
      <c r="Z19" s="626">
        <v>0.3</v>
      </c>
      <c r="AA19" s="626"/>
      <c r="AB19" s="626"/>
      <c r="AC19" s="626"/>
      <c r="AD19" s="627">
        <v>184595</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861008</v>
      </c>
      <c r="BH19" s="624"/>
      <c r="BI19" s="624"/>
      <c r="BJ19" s="624"/>
      <c r="BK19" s="624"/>
      <c r="BL19" s="624"/>
      <c r="BM19" s="624"/>
      <c r="BN19" s="625"/>
      <c r="BO19" s="626">
        <v>4.5999999999999996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64070</v>
      </c>
      <c r="S20" s="624"/>
      <c r="T20" s="624"/>
      <c r="U20" s="624"/>
      <c r="V20" s="624"/>
      <c r="W20" s="624"/>
      <c r="X20" s="624"/>
      <c r="Y20" s="625"/>
      <c r="Z20" s="626">
        <v>0.1</v>
      </c>
      <c r="AA20" s="626"/>
      <c r="AB20" s="626"/>
      <c r="AC20" s="626"/>
      <c r="AD20" s="627">
        <v>64070</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861008</v>
      </c>
      <c r="BH20" s="624"/>
      <c r="BI20" s="624"/>
      <c r="BJ20" s="624"/>
      <c r="BK20" s="624"/>
      <c r="BL20" s="624"/>
      <c r="BM20" s="624"/>
      <c r="BN20" s="625"/>
      <c r="BO20" s="626">
        <v>4.5999999999999996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62906270</v>
      </c>
      <c r="CS20" s="624"/>
      <c r="CT20" s="624"/>
      <c r="CU20" s="624"/>
      <c r="CV20" s="624"/>
      <c r="CW20" s="624"/>
      <c r="CX20" s="624"/>
      <c r="CY20" s="625"/>
      <c r="CZ20" s="626">
        <v>100</v>
      </c>
      <c r="DA20" s="626"/>
      <c r="DB20" s="626"/>
      <c r="DC20" s="626"/>
      <c r="DD20" s="632">
        <v>13169123</v>
      </c>
      <c r="DE20" s="624"/>
      <c r="DF20" s="624"/>
      <c r="DG20" s="624"/>
      <c r="DH20" s="624"/>
      <c r="DI20" s="624"/>
      <c r="DJ20" s="624"/>
      <c r="DK20" s="624"/>
      <c r="DL20" s="624"/>
      <c r="DM20" s="624"/>
      <c r="DN20" s="624"/>
      <c r="DO20" s="624"/>
      <c r="DP20" s="625"/>
      <c r="DQ20" s="632">
        <v>38708981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12249410</v>
      </c>
      <c r="S21" s="624"/>
      <c r="T21" s="624"/>
      <c r="U21" s="624"/>
      <c r="V21" s="624"/>
      <c r="W21" s="624"/>
      <c r="X21" s="624"/>
      <c r="Y21" s="625"/>
      <c r="Z21" s="626">
        <v>19</v>
      </c>
      <c r="AA21" s="626"/>
      <c r="AB21" s="626"/>
      <c r="AC21" s="626"/>
      <c r="AD21" s="627">
        <v>10776297</v>
      </c>
      <c r="AE21" s="627"/>
      <c r="AF21" s="627"/>
      <c r="AG21" s="627"/>
      <c r="AH21" s="627"/>
      <c r="AI21" s="627"/>
      <c r="AJ21" s="627"/>
      <c r="AK21" s="627"/>
      <c r="AL21" s="628">
        <v>32.9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1625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10776297</v>
      </c>
      <c r="S22" s="624"/>
      <c r="T22" s="624"/>
      <c r="U22" s="624"/>
      <c r="V22" s="624"/>
      <c r="W22" s="624"/>
      <c r="X22" s="624"/>
      <c r="Y22" s="625"/>
      <c r="Z22" s="626">
        <v>16.7</v>
      </c>
      <c r="AA22" s="626"/>
      <c r="AB22" s="626"/>
      <c r="AC22" s="626"/>
      <c r="AD22" s="627">
        <v>10776297</v>
      </c>
      <c r="AE22" s="627"/>
      <c r="AF22" s="627"/>
      <c r="AG22" s="627"/>
      <c r="AH22" s="627"/>
      <c r="AI22" s="627"/>
      <c r="AJ22" s="627"/>
      <c r="AK22" s="627"/>
      <c r="AL22" s="628">
        <v>32.9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1473113</v>
      </c>
      <c r="S23" s="624"/>
      <c r="T23" s="624"/>
      <c r="U23" s="624"/>
      <c r="V23" s="624"/>
      <c r="W23" s="624"/>
      <c r="X23" s="624"/>
      <c r="Y23" s="625"/>
      <c r="Z23" s="626">
        <v>2.2999999999999998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859383</v>
      </c>
      <c r="BH23" s="624"/>
      <c r="BI23" s="624"/>
      <c r="BJ23" s="624"/>
      <c r="BK23" s="624"/>
      <c r="BL23" s="624"/>
      <c r="BM23" s="624"/>
      <c r="BN23" s="625"/>
      <c r="BO23" s="626">
        <v>4.5999999999999996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27763653</v>
      </c>
      <c r="CS24" s="613"/>
      <c r="CT24" s="613"/>
      <c r="CU24" s="613"/>
      <c r="CV24" s="613"/>
      <c r="CW24" s="613"/>
      <c r="CX24" s="613"/>
      <c r="CY24" s="614"/>
      <c r="CZ24" s="617">
        <v>44.1</v>
      </c>
      <c r="DA24" s="618"/>
      <c r="DB24" s="618"/>
      <c r="DC24" s="634"/>
      <c r="DD24" s="655">
        <v>19228269</v>
      </c>
      <c r="DE24" s="613"/>
      <c r="DF24" s="613"/>
      <c r="DG24" s="613"/>
      <c r="DH24" s="613"/>
      <c r="DI24" s="613"/>
      <c r="DJ24" s="613"/>
      <c r="DK24" s="614"/>
      <c r="DL24" s="655">
        <v>17904118</v>
      </c>
      <c r="DM24" s="613"/>
      <c r="DN24" s="613"/>
      <c r="DO24" s="613"/>
      <c r="DP24" s="613"/>
      <c r="DQ24" s="613"/>
      <c r="DR24" s="613"/>
      <c r="DS24" s="613"/>
      <c r="DT24" s="613"/>
      <c r="DU24" s="613"/>
      <c r="DV24" s="614"/>
      <c r="DW24" s="617">
        <v>54.1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35111387</v>
      </c>
      <c r="S25" s="624"/>
      <c r="T25" s="624"/>
      <c r="U25" s="624"/>
      <c r="V25" s="624"/>
      <c r="W25" s="624"/>
      <c r="X25" s="624"/>
      <c r="Y25" s="625"/>
      <c r="Z25" s="626">
        <v>54.5</v>
      </c>
      <c r="AA25" s="626"/>
      <c r="AB25" s="626"/>
      <c r="AC25" s="626"/>
      <c r="AD25" s="627">
        <v>32778891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6883387</v>
      </c>
      <c r="CS25" s="644"/>
      <c r="CT25" s="644"/>
      <c r="CU25" s="644"/>
      <c r="CV25" s="644"/>
      <c r="CW25" s="644"/>
      <c r="CX25" s="644"/>
      <c r="CY25" s="645"/>
      <c r="CZ25" s="628">
        <v>10.9</v>
      </c>
      <c r="DA25" s="656"/>
      <c r="DB25" s="656"/>
      <c r="DC25" s="658"/>
      <c r="DD25" s="632">
        <v>6411424</v>
      </c>
      <c r="DE25" s="644"/>
      <c r="DF25" s="644"/>
      <c r="DG25" s="644"/>
      <c r="DH25" s="644"/>
      <c r="DI25" s="644"/>
      <c r="DJ25" s="644"/>
      <c r="DK25" s="645"/>
      <c r="DL25" s="632">
        <v>6366142</v>
      </c>
      <c r="DM25" s="644"/>
      <c r="DN25" s="644"/>
      <c r="DO25" s="644"/>
      <c r="DP25" s="644"/>
      <c r="DQ25" s="644"/>
      <c r="DR25" s="644"/>
      <c r="DS25" s="644"/>
      <c r="DT25" s="644"/>
      <c r="DU25" s="644"/>
      <c r="DV25" s="645"/>
      <c r="DW25" s="628">
        <v>19.2</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10153</v>
      </c>
      <c r="S26" s="624"/>
      <c r="T26" s="624"/>
      <c r="U26" s="624"/>
      <c r="V26" s="624"/>
      <c r="W26" s="624"/>
      <c r="X26" s="624"/>
      <c r="Y26" s="625"/>
      <c r="Z26" s="626">
        <v>0</v>
      </c>
      <c r="AA26" s="626"/>
      <c r="AB26" s="626"/>
      <c r="AC26" s="626"/>
      <c r="AD26" s="627">
        <v>10153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4012138</v>
      </c>
      <c r="CS26" s="624"/>
      <c r="CT26" s="624"/>
      <c r="CU26" s="624"/>
      <c r="CV26" s="624"/>
      <c r="CW26" s="624"/>
      <c r="CX26" s="624"/>
      <c r="CY26" s="625"/>
      <c r="CZ26" s="628">
        <v>6.4</v>
      </c>
      <c r="DA26" s="656"/>
      <c r="DB26" s="656"/>
      <c r="DC26" s="658"/>
      <c r="DD26" s="632">
        <v>3540175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140680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18685900</v>
      </c>
      <c r="BH27" s="624"/>
      <c r="BI27" s="624"/>
      <c r="BJ27" s="624"/>
      <c r="BK27" s="624"/>
      <c r="BL27" s="624"/>
      <c r="BM27" s="624"/>
      <c r="BN27" s="625"/>
      <c r="BO27" s="626">
        <v>100</v>
      </c>
      <c r="BP27" s="626"/>
      <c r="BQ27" s="626"/>
      <c r="BR27" s="626"/>
      <c r="BS27" s="627">
        <v>337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13285704</v>
      </c>
      <c r="CS27" s="644"/>
      <c r="CT27" s="644"/>
      <c r="CU27" s="644"/>
      <c r="CV27" s="644"/>
      <c r="CW27" s="644"/>
      <c r="CX27" s="644"/>
      <c r="CY27" s="645"/>
      <c r="CZ27" s="628">
        <v>21.1</v>
      </c>
      <c r="DA27" s="656"/>
      <c r="DB27" s="656"/>
      <c r="DC27" s="658"/>
      <c r="DD27" s="632">
        <v>5456716</v>
      </c>
      <c r="DE27" s="644"/>
      <c r="DF27" s="644"/>
      <c r="DG27" s="644"/>
      <c r="DH27" s="644"/>
      <c r="DI27" s="644"/>
      <c r="DJ27" s="644"/>
      <c r="DK27" s="645"/>
      <c r="DL27" s="632">
        <v>4177847</v>
      </c>
      <c r="DM27" s="644"/>
      <c r="DN27" s="644"/>
      <c r="DO27" s="644"/>
      <c r="DP27" s="644"/>
      <c r="DQ27" s="644"/>
      <c r="DR27" s="644"/>
      <c r="DS27" s="644"/>
      <c r="DT27" s="644"/>
      <c r="DU27" s="644"/>
      <c r="DV27" s="645"/>
      <c r="DW27" s="628">
        <v>12.6</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421256</v>
      </c>
      <c r="S28" s="624"/>
      <c r="T28" s="624"/>
      <c r="U28" s="624"/>
      <c r="V28" s="624"/>
      <c r="W28" s="624"/>
      <c r="X28" s="624"/>
      <c r="Y28" s="625"/>
      <c r="Z28" s="626">
        <v>0.7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7594562</v>
      </c>
      <c r="CS28" s="624"/>
      <c r="CT28" s="624"/>
      <c r="CU28" s="624"/>
      <c r="CV28" s="624"/>
      <c r="CW28" s="624"/>
      <c r="CX28" s="624"/>
      <c r="CY28" s="625"/>
      <c r="CZ28" s="628">
        <v>12.1</v>
      </c>
      <c r="DA28" s="656"/>
      <c r="DB28" s="656"/>
      <c r="DC28" s="658"/>
      <c r="DD28" s="632">
        <v>7360129</v>
      </c>
      <c r="DE28" s="624"/>
      <c r="DF28" s="624"/>
      <c r="DG28" s="624"/>
      <c r="DH28" s="624"/>
      <c r="DI28" s="624"/>
      <c r="DJ28" s="624"/>
      <c r="DK28" s="625"/>
      <c r="DL28" s="632">
        <v>7360129</v>
      </c>
      <c r="DM28" s="624"/>
      <c r="DN28" s="624"/>
      <c r="DO28" s="624"/>
      <c r="DP28" s="624"/>
      <c r="DQ28" s="624"/>
      <c r="DR28" s="624"/>
      <c r="DS28" s="624"/>
      <c r="DT28" s="624"/>
      <c r="DU28" s="624"/>
      <c r="DV28" s="625"/>
      <c r="DW28" s="628">
        <v>22.2</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54189</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7594562</v>
      </c>
      <c r="CS29" s="644"/>
      <c r="CT29" s="644"/>
      <c r="CU29" s="644"/>
      <c r="CV29" s="644"/>
      <c r="CW29" s="644"/>
      <c r="CX29" s="644"/>
      <c r="CY29" s="645"/>
      <c r="CZ29" s="628">
        <v>12.1</v>
      </c>
      <c r="DA29" s="656"/>
      <c r="DB29" s="656"/>
      <c r="DC29" s="658"/>
      <c r="DD29" s="632">
        <v>7360129</v>
      </c>
      <c r="DE29" s="644"/>
      <c r="DF29" s="644"/>
      <c r="DG29" s="644"/>
      <c r="DH29" s="644"/>
      <c r="DI29" s="644"/>
      <c r="DJ29" s="644"/>
      <c r="DK29" s="645"/>
      <c r="DL29" s="632">
        <v>7360129</v>
      </c>
      <c r="DM29" s="644"/>
      <c r="DN29" s="644"/>
      <c r="DO29" s="644"/>
      <c r="DP29" s="644"/>
      <c r="DQ29" s="644"/>
      <c r="DR29" s="644"/>
      <c r="DS29" s="644"/>
      <c r="DT29" s="644"/>
      <c r="DU29" s="644"/>
      <c r="DV29" s="645"/>
      <c r="DW29" s="628">
        <v>22.2</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10938904</v>
      </c>
      <c r="S30" s="624"/>
      <c r="T30" s="624"/>
      <c r="U30" s="624"/>
      <c r="V30" s="624"/>
      <c r="W30" s="624"/>
      <c r="X30" s="624"/>
      <c r="Y30" s="625"/>
      <c r="Z30" s="626">
        <v>17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7283181</v>
      </c>
      <c r="CS30" s="624"/>
      <c r="CT30" s="624"/>
      <c r="CU30" s="624"/>
      <c r="CV30" s="624"/>
      <c r="CW30" s="624"/>
      <c r="CX30" s="624"/>
      <c r="CY30" s="625"/>
      <c r="CZ30" s="628">
        <v>11.6</v>
      </c>
      <c r="DA30" s="656"/>
      <c r="DB30" s="656"/>
      <c r="DC30" s="658"/>
      <c r="DD30" s="632">
        <v>7052463</v>
      </c>
      <c r="DE30" s="624"/>
      <c r="DF30" s="624"/>
      <c r="DG30" s="624"/>
      <c r="DH30" s="624"/>
      <c r="DI30" s="624"/>
      <c r="DJ30" s="624"/>
      <c r="DK30" s="625"/>
      <c r="DL30" s="632">
        <v>7052463</v>
      </c>
      <c r="DM30" s="624"/>
      <c r="DN30" s="624"/>
      <c r="DO30" s="624"/>
      <c r="DP30" s="624"/>
      <c r="DQ30" s="624"/>
      <c r="DR30" s="624"/>
      <c r="DS30" s="624"/>
      <c r="DT30" s="624"/>
      <c r="DU30" s="624"/>
      <c r="DV30" s="625"/>
      <c r="DW30" s="628">
        <v>21.3</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98.7</v>
      </c>
      <c r="BN31" s="667"/>
      <c r="BO31" s="667"/>
      <c r="BP31" s="667"/>
      <c r="BQ31" s="668"/>
      <c r="BR31" s="670">
        <v>99.7</v>
      </c>
      <c r="BS31" s="667"/>
      <c r="BT31" s="667"/>
      <c r="BU31" s="667"/>
      <c r="BV31" s="667"/>
      <c r="BW31" s="667"/>
      <c r="BX31" s="618">
        <v>98.9</v>
      </c>
      <c r="BY31" s="667"/>
      <c r="BZ31" s="667"/>
      <c r="CA31" s="667"/>
      <c r="CB31" s="668"/>
      <c r="CD31" s="663"/>
      <c r="CE31" s="664"/>
      <c r="CF31" s="620" t="s">
        <v>300</v>
      </c>
      <c r="CG31" s="621"/>
      <c r="CH31" s="621"/>
      <c r="CI31" s="621"/>
      <c r="CJ31" s="621"/>
      <c r="CK31" s="621"/>
      <c r="CL31" s="621"/>
      <c r="CM31" s="621"/>
      <c r="CN31" s="621"/>
      <c r="CO31" s="621"/>
      <c r="CP31" s="621"/>
      <c r="CQ31" s="622"/>
      <c r="CR31" s="623">
        <v>311381</v>
      </c>
      <c r="CS31" s="644"/>
      <c r="CT31" s="644"/>
      <c r="CU31" s="644"/>
      <c r="CV31" s="644"/>
      <c r="CW31" s="644"/>
      <c r="CX31" s="644"/>
      <c r="CY31" s="645"/>
      <c r="CZ31" s="628">
        <v>0.5</v>
      </c>
      <c r="DA31" s="656"/>
      <c r="DB31" s="656"/>
      <c r="DC31" s="658"/>
      <c r="DD31" s="632">
        <v>307666</v>
      </c>
      <c r="DE31" s="644"/>
      <c r="DF31" s="644"/>
      <c r="DG31" s="644"/>
      <c r="DH31" s="644"/>
      <c r="DI31" s="644"/>
      <c r="DJ31" s="644"/>
      <c r="DK31" s="645"/>
      <c r="DL31" s="632">
        <v>307666</v>
      </c>
      <c r="DM31" s="644"/>
      <c r="DN31" s="644"/>
      <c r="DO31" s="644"/>
      <c r="DP31" s="644"/>
      <c r="DQ31" s="644"/>
      <c r="DR31" s="644"/>
      <c r="DS31" s="644"/>
      <c r="DT31" s="644"/>
      <c r="DU31" s="644"/>
      <c r="DV31" s="645"/>
      <c r="DW31" s="628">
        <v>0.9</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4566101</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44"/>
      <c r="BI32" s="644"/>
      <c r="BJ32" s="644"/>
      <c r="BK32" s="644"/>
      <c r="BL32" s="644"/>
      <c r="BM32" s="629">
        <v>98.6</v>
      </c>
      <c r="BN32" s="644"/>
      <c r="BO32" s="644"/>
      <c r="BP32" s="644"/>
      <c r="BQ32" s="669"/>
      <c r="BR32" s="680">
        <v>99.6</v>
      </c>
      <c r="BS32" s="644"/>
      <c r="BT32" s="644"/>
      <c r="BU32" s="644"/>
      <c r="BV32" s="644"/>
      <c r="BW32" s="644"/>
      <c r="BX32" s="629">
        <v>98.9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213297</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98.6</v>
      </c>
      <c r="BN33" s="682"/>
      <c r="BO33" s="682"/>
      <c r="BP33" s="682"/>
      <c r="BQ33" s="684"/>
      <c r="BR33" s="681">
        <v>99.8</v>
      </c>
      <c r="BS33" s="682"/>
      <c r="BT33" s="682"/>
      <c r="BU33" s="682"/>
      <c r="BV33" s="682"/>
      <c r="BW33" s="682"/>
      <c r="BX33" s="683">
        <v>98.8</v>
      </c>
      <c r="BY33" s="682"/>
      <c r="BZ33" s="682"/>
      <c r="CA33" s="682"/>
      <c r="CB33" s="684"/>
      <c r="CD33" s="620" t="s">
        <v>307</v>
      </c>
      <c r="CE33" s="621"/>
      <c r="CF33" s="621"/>
      <c r="CG33" s="621"/>
      <c r="CH33" s="621"/>
      <c r="CI33" s="621"/>
      <c r="CJ33" s="621"/>
      <c r="CK33" s="621"/>
      <c r="CL33" s="621"/>
      <c r="CM33" s="621"/>
      <c r="CN33" s="621"/>
      <c r="CO33" s="621"/>
      <c r="CP33" s="621"/>
      <c r="CQ33" s="622"/>
      <c r="CR33" s="623">
        <v>21190319</v>
      </c>
      <c r="CS33" s="644"/>
      <c r="CT33" s="644"/>
      <c r="CU33" s="644"/>
      <c r="CV33" s="644"/>
      <c r="CW33" s="644"/>
      <c r="CX33" s="644"/>
      <c r="CY33" s="645"/>
      <c r="CZ33" s="628">
        <v>33.700000000000003</v>
      </c>
      <c r="DA33" s="656"/>
      <c r="DB33" s="656"/>
      <c r="DC33" s="658"/>
      <c r="DD33" s="632">
        <v>17266741</v>
      </c>
      <c r="DE33" s="644"/>
      <c r="DF33" s="644"/>
      <c r="DG33" s="644"/>
      <c r="DH33" s="644"/>
      <c r="DI33" s="644"/>
      <c r="DJ33" s="644"/>
      <c r="DK33" s="645"/>
      <c r="DL33" s="632">
        <v>13368682</v>
      </c>
      <c r="DM33" s="644"/>
      <c r="DN33" s="644"/>
      <c r="DO33" s="644"/>
      <c r="DP33" s="644"/>
      <c r="DQ33" s="644"/>
      <c r="DR33" s="644"/>
      <c r="DS33" s="644"/>
      <c r="DT33" s="644"/>
      <c r="DU33" s="644"/>
      <c r="DV33" s="645"/>
      <c r="DW33" s="628">
        <v>40.4</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477516</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7670293</v>
      </c>
      <c r="CS34" s="624"/>
      <c r="CT34" s="624"/>
      <c r="CU34" s="624"/>
      <c r="CV34" s="624"/>
      <c r="CW34" s="624"/>
      <c r="CX34" s="624"/>
      <c r="CY34" s="625"/>
      <c r="CZ34" s="628">
        <v>12.2</v>
      </c>
      <c r="DA34" s="656"/>
      <c r="DB34" s="656"/>
      <c r="DC34" s="658"/>
      <c r="DD34" s="632">
        <v>5759794</v>
      </c>
      <c r="DE34" s="624"/>
      <c r="DF34" s="624"/>
      <c r="DG34" s="624"/>
      <c r="DH34" s="624"/>
      <c r="DI34" s="624"/>
      <c r="DJ34" s="624"/>
      <c r="DK34" s="625"/>
      <c r="DL34" s="632">
        <v>4808239</v>
      </c>
      <c r="DM34" s="624"/>
      <c r="DN34" s="624"/>
      <c r="DO34" s="624"/>
      <c r="DP34" s="624"/>
      <c r="DQ34" s="624"/>
      <c r="DR34" s="624"/>
      <c r="DS34" s="624"/>
      <c r="DT34" s="624"/>
      <c r="DU34" s="624"/>
      <c r="DV34" s="625"/>
      <c r="DW34" s="628">
        <v>14.5</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1130832</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187670</v>
      </c>
      <c r="CS35" s="644"/>
      <c r="CT35" s="644"/>
      <c r="CU35" s="644"/>
      <c r="CV35" s="644"/>
      <c r="CW35" s="644"/>
      <c r="CX35" s="644"/>
      <c r="CY35" s="645"/>
      <c r="CZ35" s="628">
        <v>0.3</v>
      </c>
      <c r="DA35" s="656"/>
      <c r="DB35" s="656"/>
      <c r="DC35" s="658"/>
      <c r="DD35" s="632">
        <v>176415</v>
      </c>
      <c r="DE35" s="644"/>
      <c r="DF35" s="644"/>
      <c r="DG35" s="644"/>
      <c r="DH35" s="644"/>
      <c r="DI35" s="644"/>
      <c r="DJ35" s="644"/>
      <c r="DK35" s="645"/>
      <c r="DL35" s="632">
        <v>176365</v>
      </c>
      <c r="DM35" s="644"/>
      <c r="DN35" s="644"/>
      <c r="DO35" s="644"/>
      <c r="DP35" s="644"/>
      <c r="DQ35" s="644"/>
      <c r="DR35" s="644"/>
      <c r="DS35" s="644"/>
      <c r="DT35" s="644"/>
      <c r="DU35" s="644"/>
      <c r="DV35" s="645"/>
      <c r="DW35" s="628">
        <v>0.5</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1796880</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6854110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89300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8010752</v>
      </c>
      <c r="CS36" s="624"/>
      <c r="CT36" s="624"/>
      <c r="CU36" s="624"/>
      <c r="CV36" s="624"/>
      <c r="CW36" s="624"/>
      <c r="CX36" s="624"/>
      <c r="CY36" s="625"/>
      <c r="CZ36" s="628">
        <v>12.7</v>
      </c>
      <c r="DA36" s="656"/>
      <c r="DB36" s="656"/>
      <c r="DC36" s="658"/>
      <c r="DD36" s="632">
        <v>7323324</v>
      </c>
      <c r="DE36" s="624"/>
      <c r="DF36" s="624"/>
      <c r="DG36" s="624"/>
      <c r="DH36" s="624"/>
      <c r="DI36" s="624"/>
      <c r="DJ36" s="624"/>
      <c r="DK36" s="625"/>
      <c r="DL36" s="632">
        <v>5456485</v>
      </c>
      <c r="DM36" s="624"/>
      <c r="DN36" s="624"/>
      <c r="DO36" s="624"/>
      <c r="DP36" s="624"/>
      <c r="DQ36" s="624"/>
      <c r="DR36" s="624"/>
      <c r="DS36" s="624"/>
      <c r="DT36" s="624"/>
      <c r="DU36" s="624"/>
      <c r="DV36" s="625"/>
      <c r="DW36" s="628">
        <v>16.5</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1359317</v>
      </c>
      <c r="S37" s="624"/>
      <c r="T37" s="624"/>
      <c r="U37" s="624"/>
      <c r="V37" s="624"/>
      <c r="W37" s="624"/>
      <c r="X37" s="624"/>
      <c r="Y37" s="625"/>
      <c r="Z37" s="626">
        <v>2.1</v>
      </c>
      <c r="AA37" s="626"/>
      <c r="AB37" s="626"/>
      <c r="AC37" s="626"/>
      <c r="AD37" s="627">
        <v>265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1750168</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52217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2110999</v>
      </c>
      <c r="CS37" s="644"/>
      <c r="CT37" s="644"/>
      <c r="CU37" s="644"/>
      <c r="CV37" s="644"/>
      <c r="CW37" s="644"/>
      <c r="CX37" s="644"/>
      <c r="CY37" s="645"/>
      <c r="CZ37" s="628">
        <v>3.4</v>
      </c>
      <c r="DA37" s="656"/>
      <c r="DB37" s="656"/>
      <c r="DC37" s="658"/>
      <c r="DD37" s="632">
        <v>2110999</v>
      </c>
      <c r="DE37" s="644"/>
      <c r="DF37" s="644"/>
      <c r="DG37" s="644"/>
      <c r="DH37" s="644"/>
      <c r="DI37" s="644"/>
      <c r="DJ37" s="644"/>
      <c r="DK37" s="645"/>
      <c r="DL37" s="632">
        <v>1747432</v>
      </c>
      <c r="DM37" s="644"/>
      <c r="DN37" s="644"/>
      <c r="DO37" s="644"/>
      <c r="DP37" s="644"/>
      <c r="DQ37" s="644"/>
      <c r="DR37" s="644"/>
      <c r="DS37" s="644"/>
      <c r="DT37" s="644"/>
      <c r="DU37" s="644"/>
      <c r="DV37" s="645"/>
      <c r="DW37" s="628">
        <v>5.3</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8216700</v>
      </c>
      <c r="S38" s="624"/>
      <c r="T38" s="624"/>
      <c r="U38" s="624"/>
      <c r="V38" s="624"/>
      <c r="W38" s="624"/>
      <c r="X38" s="624"/>
      <c r="Y38" s="625"/>
      <c r="Z38" s="626">
        <v>12.8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1052602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11976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3684914</v>
      </c>
      <c r="CS38" s="624"/>
      <c r="CT38" s="624"/>
      <c r="CU38" s="624"/>
      <c r="CV38" s="624"/>
      <c r="CW38" s="624"/>
      <c r="CX38" s="624"/>
      <c r="CY38" s="625"/>
      <c r="CZ38" s="628">
        <v>5.9</v>
      </c>
      <c r="DA38" s="656"/>
      <c r="DB38" s="656"/>
      <c r="DC38" s="658"/>
      <c r="DD38" s="632">
        <v>2980268</v>
      </c>
      <c r="DE38" s="624"/>
      <c r="DF38" s="624"/>
      <c r="DG38" s="624"/>
      <c r="DH38" s="624"/>
      <c r="DI38" s="624"/>
      <c r="DJ38" s="624"/>
      <c r="DK38" s="625"/>
      <c r="DL38" s="632">
        <v>2927593</v>
      </c>
      <c r="DM38" s="624"/>
      <c r="DN38" s="624"/>
      <c r="DO38" s="624"/>
      <c r="DP38" s="624"/>
      <c r="DQ38" s="624"/>
      <c r="DR38" s="624"/>
      <c r="DS38" s="624"/>
      <c r="DT38" s="624"/>
      <c r="DU38" s="624"/>
      <c r="DV38" s="625"/>
      <c r="DW38" s="628">
        <v>8.8000000000000007</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366426</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17678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1500268</v>
      </c>
      <c r="CS39" s="644"/>
      <c r="CT39" s="644"/>
      <c r="CU39" s="644"/>
      <c r="CV39" s="644"/>
      <c r="CW39" s="644"/>
      <c r="CX39" s="644"/>
      <c r="CY39" s="645"/>
      <c r="CZ39" s="628">
        <v>2.4</v>
      </c>
      <c r="DA39" s="656"/>
      <c r="DB39" s="656"/>
      <c r="DC39" s="658"/>
      <c r="DD39" s="632">
        <v>1004440</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329000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1477</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136422</v>
      </c>
      <c r="CS40" s="624"/>
      <c r="CT40" s="624"/>
      <c r="CU40" s="624"/>
      <c r="CV40" s="624"/>
      <c r="CW40" s="624"/>
      <c r="CX40" s="624"/>
      <c r="CY40" s="625"/>
      <c r="CZ40" s="628">
        <v>0.2</v>
      </c>
      <c r="DA40" s="656"/>
      <c r="DB40" s="656"/>
      <c r="DC40" s="658"/>
      <c r="DD40" s="632">
        <v>22500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64437212</v>
      </c>
      <c r="S41" s="696"/>
      <c r="T41" s="696"/>
      <c r="U41" s="696"/>
      <c r="V41" s="696"/>
      <c r="W41" s="696"/>
      <c r="X41" s="696"/>
      <c r="Y41" s="700"/>
      <c r="Z41" s="701">
        <v>100</v>
      </c>
      <c r="AA41" s="701"/>
      <c r="AB41" s="701"/>
      <c r="AC41" s="701"/>
      <c r="AD41" s="702">
        <v>32789309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701622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2981815</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423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13952298</v>
      </c>
      <c r="CS42" s="644"/>
      <c r="CT42" s="644"/>
      <c r="CU42" s="644"/>
      <c r="CV42" s="644"/>
      <c r="CW42" s="644"/>
      <c r="CX42" s="644"/>
      <c r="CY42" s="645"/>
      <c r="CZ42" s="628">
        <v>22.2</v>
      </c>
      <c r="DA42" s="656"/>
      <c r="DB42" s="656"/>
      <c r="DC42" s="658"/>
      <c r="DD42" s="632">
        <v>2213971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250000</v>
      </c>
      <c r="CS43" s="644"/>
      <c r="CT43" s="644"/>
      <c r="CU43" s="644"/>
      <c r="CV43" s="644"/>
      <c r="CW43" s="644"/>
      <c r="CX43" s="644"/>
      <c r="CY43" s="645"/>
      <c r="CZ43" s="628">
        <v>0.4</v>
      </c>
      <c r="DA43" s="656"/>
      <c r="DB43" s="656"/>
      <c r="DC43" s="658"/>
      <c r="DD43" s="632">
        <v>250000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13169123</v>
      </c>
      <c r="CS44" s="624"/>
      <c r="CT44" s="624"/>
      <c r="CU44" s="624"/>
      <c r="CV44" s="624"/>
      <c r="CW44" s="624"/>
      <c r="CX44" s="624"/>
      <c r="CY44" s="625"/>
      <c r="CZ44" s="628">
        <v>20.9</v>
      </c>
      <c r="DA44" s="629"/>
      <c r="DB44" s="629"/>
      <c r="DC44" s="635"/>
      <c r="DD44" s="632">
        <v>1871274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6159506</v>
      </c>
      <c r="CS45" s="644"/>
      <c r="CT45" s="644"/>
      <c r="CU45" s="644"/>
      <c r="CV45" s="644"/>
      <c r="CW45" s="644"/>
      <c r="CX45" s="644"/>
      <c r="CY45" s="645"/>
      <c r="CZ45" s="628">
        <v>9.8000000000000007</v>
      </c>
      <c r="DA45" s="656"/>
      <c r="DB45" s="656"/>
      <c r="DC45" s="658"/>
      <c r="DD45" s="632">
        <v>296580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6677004</v>
      </c>
      <c r="CS46" s="624"/>
      <c r="CT46" s="624"/>
      <c r="CU46" s="624"/>
      <c r="CV46" s="624"/>
      <c r="CW46" s="624"/>
      <c r="CX46" s="624"/>
      <c r="CY46" s="625"/>
      <c r="CZ46" s="628">
        <v>10.6</v>
      </c>
      <c r="DA46" s="629"/>
      <c r="DB46" s="629"/>
      <c r="DC46" s="635"/>
      <c r="DD46" s="632">
        <v>1519543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783175</v>
      </c>
      <c r="CS47" s="644"/>
      <c r="CT47" s="644"/>
      <c r="CU47" s="644"/>
      <c r="CV47" s="644"/>
      <c r="CW47" s="644"/>
      <c r="CX47" s="644"/>
      <c r="CY47" s="645"/>
      <c r="CZ47" s="628">
        <v>1.2</v>
      </c>
      <c r="DA47" s="656"/>
      <c r="DB47" s="656"/>
      <c r="DC47" s="658"/>
      <c r="DD47" s="632">
        <v>342697</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62906270</v>
      </c>
      <c r="CS49" s="682"/>
      <c r="CT49" s="682"/>
      <c r="CU49" s="682"/>
      <c r="CV49" s="682"/>
      <c r="CW49" s="682"/>
      <c r="CX49" s="682"/>
      <c r="CY49" s="711"/>
      <c r="CZ49" s="703">
        <v>100</v>
      </c>
      <c r="DA49" s="712"/>
      <c r="DB49" s="712"/>
      <c r="DC49" s="713"/>
      <c r="DD49" s="714">
        <v>38708981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M/kbyuMRwnqbh+TlMZF46zg7ZtIENd/tnGI6W52kDFcMIuN3orm0uZAwDLi6r/CAVozBl+lC8OY9BXEC+3Ipg==" saltValue="SahK8tGq1O/OZaKMFCMm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S134"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64354</v>
      </c>
      <c r="R7" s="753"/>
      <c r="S7" s="753"/>
      <c r="T7" s="753"/>
      <c r="U7" s="753"/>
      <c r="V7" s="753">
        <v>62823</v>
      </c>
      <c r="W7" s="753"/>
      <c r="X7" s="753"/>
      <c r="Y7" s="753"/>
      <c r="Z7" s="753"/>
      <c r="AA7" s="753">
        <f>Q7-V7</f>
        <v>1531</v>
      </c>
      <c r="AB7" s="753"/>
      <c r="AC7" s="753"/>
      <c r="AD7" s="753"/>
      <c r="AE7" s="754"/>
      <c r="AF7" s="755">
        <v>1023</v>
      </c>
      <c r="AG7" s="756"/>
      <c r="AH7" s="756"/>
      <c r="AI7" s="756"/>
      <c r="AJ7" s="757"/>
      <c r="AK7" s="758">
        <v>1131</v>
      </c>
      <c r="AL7" s="759"/>
      <c r="AM7" s="759"/>
      <c r="AN7" s="759"/>
      <c r="AO7" s="759"/>
      <c r="AP7" s="759">
        <v>85078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17</v>
      </c>
      <c r="CI7" s="744"/>
      <c r="CJ7" s="744"/>
      <c r="CK7" s="744"/>
      <c r="CL7" s="745"/>
      <c r="CM7" s="743">
        <v>132</v>
      </c>
      <c r="CN7" s="744"/>
      <c r="CO7" s="744"/>
      <c r="CP7" s="744"/>
      <c r="CQ7" s="745"/>
      <c r="CR7" s="743">
        <v>10</v>
      </c>
      <c r="CS7" s="744"/>
      <c r="CT7" s="744"/>
      <c r="CU7" s="744"/>
      <c r="CV7" s="745"/>
      <c r="CW7" s="743">
        <v>9</v>
      </c>
      <c r="CX7" s="744"/>
      <c r="CY7" s="744"/>
      <c r="CZ7" s="744"/>
      <c r="DA7" s="745"/>
      <c r="DB7" s="743" t="s">
        <v>492</v>
      </c>
      <c r="DC7" s="744"/>
      <c r="DD7" s="744"/>
      <c r="DE7" s="744"/>
      <c r="DF7" s="745"/>
      <c r="DG7" s="743">
        <v>1646</v>
      </c>
      <c r="DH7" s="744"/>
      <c r="DI7" s="744"/>
      <c r="DJ7" s="744"/>
      <c r="DK7" s="745"/>
      <c r="DL7" s="743" t="s">
        <v>492</v>
      </c>
      <c r="DM7" s="744"/>
      <c r="DN7" s="744"/>
      <c r="DO7" s="744"/>
      <c r="DP7" s="745"/>
      <c r="DQ7" s="743">
        <v>1153</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28</v>
      </c>
      <c r="R8" s="784"/>
      <c r="S8" s="784"/>
      <c r="T8" s="784"/>
      <c r="U8" s="784"/>
      <c r="V8" s="784">
        <v>28</v>
      </c>
      <c r="W8" s="784"/>
      <c r="X8" s="784"/>
      <c r="Y8" s="784"/>
      <c r="Z8" s="784"/>
      <c r="AA8" s="784">
        <f>Q8-V8</f>
        <v>0</v>
      </c>
      <c r="AB8" s="784"/>
      <c r="AC8" s="784"/>
      <c r="AD8" s="784"/>
      <c r="AE8" s="785"/>
      <c r="AF8" s="786" t="s">
        <v>122</v>
      </c>
      <c r="AG8" s="787"/>
      <c r="AH8" s="787"/>
      <c r="AI8" s="787"/>
      <c r="AJ8" s="788"/>
      <c r="AK8" s="769" t="s">
        <v>492</v>
      </c>
      <c r="AL8" s="770"/>
      <c r="AM8" s="770"/>
      <c r="AN8" s="770"/>
      <c r="AO8" s="770"/>
      <c r="AP8" s="770">
        <v>101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6</v>
      </c>
      <c r="CI8" s="777"/>
      <c r="CJ8" s="777"/>
      <c r="CK8" s="777"/>
      <c r="CL8" s="778"/>
      <c r="CM8" s="776">
        <v>53</v>
      </c>
      <c r="CN8" s="777"/>
      <c r="CO8" s="777"/>
      <c r="CP8" s="777"/>
      <c r="CQ8" s="778"/>
      <c r="CR8" s="776">
        <v>30</v>
      </c>
      <c r="CS8" s="777"/>
      <c r="CT8" s="777"/>
      <c r="CU8" s="777"/>
      <c r="CV8" s="778"/>
      <c r="CW8" s="776" t="s">
        <v>492</v>
      </c>
      <c r="CX8" s="777"/>
      <c r="CY8" s="777"/>
      <c r="CZ8" s="777"/>
      <c r="DA8" s="778"/>
      <c r="DB8" s="776" t="s">
        <v>492</v>
      </c>
      <c r="DC8" s="777"/>
      <c r="DD8" s="777"/>
      <c r="DE8" s="777"/>
      <c r="DF8" s="778"/>
      <c r="DG8" s="776" t="s">
        <v>492</v>
      </c>
      <c r="DH8" s="777"/>
      <c r="DI8" s="777"/>
      <c r="DJ8" s="777"/>
      <c r="DK8" s="778"/>
      <c r="DL8" s="776" t="s">
        <v>492</v>
      </c>
      <c r="DM8" s="777"/>
      <c r="DN8" s="777"/>
      <c r="DO8" s="777"/>
      <c r="DP8" s="778"/>
      <c r="DQ8" s="776" t="s">
        <v>492</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7</v>
      </c>
      <c r="R9" s="784"/>
      <c r="S9" s="784"/>
      <c r="T9" s="784"/>
      <c r="U9" s="784"/>
      <c r="V9" s="784">
        <v>7</v>
      </c>
      <c r="W9" s="784"/>
      <c r="X9" s="784"/>
      <c r="Y9" s="784"/>
      <c r="Z9" s="784"/>
      <c r="AA9" s="784">
        <f>Q9-V9</f>
        <v>0</v>
      </c>
      <c r="AB9" s="784"/>
      <c r="AC9" s="784"/>
      <c r="AD9" s="784"/>
      <c r="AE9" s="785"/>
      <c r="AF9" s="786" t="s">
        <v>122</v>
      </c>
      <c r="AG9" s="787"/>
      <c r="AH9" s="787"/>
      <c r="AI9" s="787"/>
      <c r="AJ9" s="788"/>
      <c r="AK9" s="769" t="s">
        <v>492</v>
      </c>
      <c r="AL9" s="770"/>
      <c r="AM9" s="770"/>
      <c r="AN9" s="770"/>
      <c r="AO9" s="770"/>
      <c r="AP9" s="770" t="s">
        <v>492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83</v>
      </c>
      <c r="CI9" s="777"/>
      <c r="CJ9" s="777"/>
      <c r="CK9" s="777"/>
      <c r="CL9" s="778"/>
      <c r="CM9" s="776">
        <v>824</v>
      </c>
      <c r="CN9" s="777"/>
      <c r="CO9" s="777"/>
      <c r="CP9" s="777"/>
      <c r="CQ9" s="778"/>
      <c r="CR9" s="776">
        <v>150</v>
      </c>
      <c r="CS9" s="777"/>
      <c r="CT9" s="777"/>
      <c r="CU9" s="777"/>
      <c r="CV9" s="778"/>
      <c r="CW9" s="776" t="s">
        <v>492</v>
      </c>
      <c r="CX9" s="777"/>
      <c r="CY9" s="777"/>
      <c r="CZ9" s="777"/>
      <c r="DA9" s="778"/>
      <c r="DB9" s="776" t="s">
        <v>492</v>
      </c>
      <c r="DC9" s="777"/>
      <c r="DD9" s="777"/>
      <c r="DE9" s="777"/>
      <c r="DF9" s="778"/>
      <c r="DG9" s="776" t="s">
        <v>492</v>
      </c>
      <c r="DH9" s="777"/>
      <c r="DI9" s="777"/>
      <c r="DJ9" s="777"/>
      <c r="DK9" s="778"/>
      <c r="DL9" s="776" t="s">
        <v>492</v>
      </c>
      <c r="DM9" s="777"/>
      <c r="DN9" s="777"/>
      <c r="DO9" s="777"/>
      <c r="DP9" s="778"/>
      <c r="DQ9" s="776" t="s">
        <v>492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566</v>
      </c>
      <c r="BT10" s="774"/>
      <c r="BU10" s="774"/>
      <c r="BV10" s="774"/>
      <c r="BW10" s="774"/>
      <c r="BX10" s="774"/>
      <c r="BY10" s="774"/>
      <c r="BZ10" s="774"/>
      <c r="CA10" s="774"/>
      <c r="CB10" s="774"/>
      <c r="CC10" s="774"/>
      <c r="CD10" s="774"/>
      <c r="CE10" s="774"/>
      <c r="CF10" s="774"/>
      <c r="CG10" s="775"/>
      <c r="CH10" s="776">
        <v>19</v>
      </c>
      <c r="CI10" s="777"/>
      <c r="CJ10" s="777"/>
      <c r="CK10" s="777"/>
      <c r="CL10" s="778"/>
      <c r="CM10" s="776">
        <v>271</v>
      </c>
      <c r="CN10" s="777"/>
      <c r="CO10" s="777"/>
      <c r="CP10" s="777"/>
      <c r="CQ10" s="778"/>
      <c r="CR10" s="776">
        <v>15</v>
      </c>
      <c r="CS10" s="777"/>
      <c r="CT10" s="777"/>
      <c r="CU10" s="777"/>
      <c r="CV10" s="778"/>
      <c r="CW10" s="776" t="s">
        <v>492</v>
      </c>
      <c r="CX10" s="777"/>
      <c r="CY10" s="777"/>
      <c r="CZ10" s="777"/>
      <c r="DA10" s="778"/>
      <c r="DB10" s="776" t="s">
        <v>492</v>
      </c>
      <c r="DC10" s="777"/>
      <c r="DD10" s="777"/>
      <c r="DE10" s="777"/>
      <c r="DF10" s="778"/>
      <c r="DG10" s="776" t="s">
        <v>492</v>
      </c>
      <c r="DH10" s="777"/>
      <c r="DI10" s="777"/>
      <c r="DJ10" s="777"/>
      <c r="DK10" s="778"/>
      <c r="DL10" s="776" t="s">
        <v>492</v>
      </c>
      <c r="DM10" s="777"/>
      <c r="DN10" s="777"/>
      <c r="DO10" s="777"/>
      <c r="DP10" s="778"/>
      <c r="DQ10" s="776" t="s">
        <v>492</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567</v>
      </c>
      <c r="BT11" s="774"/>
      <c r="BU11" s="774"/>
      <c r="BV11" s="774"/>
      <c r="BW11" s="774"/>
      <c r="BX11" s="774"/>
      <c r="BY11" s="774"/>
      <c r="BZ11" s="774"/>
      <c r="CA11" s="774"/>
      <c r="CB11" s="774"/>
      <c r="CC11" s="774"/>
      <c r="CD11" s="774"/>
      <c r="CE11" s="774"/>
      <c r="CF11" s="774"/>
      <c r="CG11" s="775"/>
      <c r="CH11" s="776">
        <v>4</v>
      </c>
      <c r="CI11" s="777"/>
      <c r="CJ11" s="777"/>
      <c r="CK11" s="777"/>
      <c r="CL11" s="778"/>
      <c r="CM11" s="776">
        <v>342</v>
      </c>
      <c r="CN11" s="777"/>
      <c r="CO11" s="777"/>
      <c r="CP11" s="777"/>
      <c r="CQ11" s="778"/>
      <c r="CR11" s="776">
        <v>47</v>
      </c>
      <c r="CS11" s="777"/>
      <c r="CT11" s="777"/>
      <c r="CU11" s="777"/>
      <c r="CV11" s="778"/>
      <c r="CW11" s="776">
        <v>3</v>
      </c>
      <c r="CX11" s="777"/>
      <c r="CY11" s="777"/>
      <c r="CZ11" s="777"/>
      <c r="DA11" s="778"/>
      <c r="DB11" s="776" t="s">
        <v>492</v>
      </c>
      <c r="DC11" s="777"/>
      <c r="DD11" s="777"/>
      <c r="DE11" s="777"/>
      <c r="DF11" s="778"/>
      <c r="DG11" s="776" t="s">
        <v>492</v>
      </c>
      <c r="DH11" s="777"/>
      <c r="DI11" s="777"/>
      <c r="DJ11" s="777"/>
      <c r="DK11" s="778"/>
      <c r="DL11" s="776" t="s">
        <v>492</v>
      </c>
      <c r="DM11" s="777"/>
      <c r="DN11" s="777"/>
      <c r="DO11" s="777"/>
      <c r="DP11" s="778"/>
      <c r="DQ11" s="776" t="s">
        <v>492</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568</v>
      </c>
      <c r="BT12" s="774"/>
      <c r="BU12" s="774"/>
      <c r="BV12" s="774"/>
      <c r="BW12" s="774"/>
      <c r="BX12" s="774"/>
      <c r="BY12" s="774"/>
      <c r="BZ12" s="774"/>
      <c r="CA12" s="774"/>
      <c r="CB12" s="774"/>
      <c r="CC12" s="774"/>
      <c r="CD12" s="774"/>
      <c r="CE12" s="774"/>
      <c r="CF12" s="774"/>
      <c r="CG12" s="775"/>
      <c r="CH12" s="776">
        <v>2</v>
      </c>
      <c r="CI12" s="777"/>
      <c r="CJ12" s="777"/>
      <c r="CK12" s="777"/>
      <c r="CL12" s="778"/>
      <c r="CM12" s="776">
        <v>1035</v>
      </c>
      <c r="CN12" s="777"/>
      <c r="CO12" s="777"/>
      <c r="CP12" s="777"/>
      <c r="CQ12" s="778"/>
      <c r="CR12" s="776">
        <v>10</v>
      </c>
      <c r="CS12" s="777"/>
      <c r="CT12" s="777"/>
      <c r="CU12" s="777"/>
      <c r="CV12" s="778"/>
      <c r="CW12" s="776" t="s">
        <v>492</v>
      </c>
      <c r="CX12" s="777"/>
      <c r="CY12" s="777"/>
      <c r="CZ12" s="777"/>
      <c r="DA12" s="778"/>
      <c r="DB12" s="776" t="s">
        <v>492</v>
      </c>
      <c r="DC12" s="777"/>
      <c r="DD12" s="777"/>
      <c r="DE12" s="777"/>
      <c r="DF12" s="778"/>
      <c r="DG12" s="776" t="s">
        <v>492</v>
      </c>
      <c r="DH12" s="777"/>
      <c r="DI12" s="777"/>
      <c r="DJ12" s="777"/>
      <c r="DK12" s="778"/>
      <c r="DL12" s="776" t="s">
        <v>492</v>
      </c>
      <c r="DM12" s="777"/>
      <c r="DN12" s="777"/>
      <c r="DO12" s="777"/>
      <c r="DP12" s="778"/>
      <c r="DQ12" s="776" t="s">
        <v>492</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569</v>
      </c>
      <c r="BT13" s="774"/>
      <c r="BU13" s="774"/>
      <c r="BV13" s="774"/>
      <c r="BW13" s="774"/>
      <c r="BX13" s="774"/>
      <c r="BY13" s="774"/>
      <c r="BZ13" s="774"/>
      <c r="CA13" s="774"/>
      <c r="CB13" s="774"/>
      <c r="CC13" s="774"/>
      <c r="CD13" s="774"/>
      <c r="CE13" s="774"/>
      <c r="CF13" s="774"/>
      <c r="CG13" s="775"/>
      <c r="CH13" s="776">
        <v>-19</v>
      </c>
      <c r="CI13" s="777"/>
      <c r="CJ13" s="777"/>
      <c r="CK13" s="777"/>
      <c r="CL13" s="778"/>
      <c r="CM13" s="776">
        <v>1039</v>
      </c>
      <c r="CN13" s="777"/>
      <c r="CO13" s="777"/>
      <c r="CP13" s="777"/>
      <c r="CQ13" s="778"/>
      <c r="CR13" s="776">
        <v>1</v>
      </c>
      <c r="CS13" s="777"/>
      <c r="CT13" s="777"/>
      <c r="CU13" s="777"/>
      <c r="CV13" s="778"/>
      <c r="CW13" s="776" t="s">
        <v>492</v>
      </c>
      <c r="CX13" s="777"/>
      <c r="CY13" s="777"/>
      <c r="CZ13" s="777"/>
      <c r="DA13" s="778"/>
      <c r="DB13" s="776" t="s">
        <v>492</v>
      </c>
      <c r="DC13" s="777"/>
      <c r="DD13" s="777"/>
      <c r="DE13" s="777"/>
      <c r="DF13" s="778"/>
      <c r="DG13" s="776" t="s">
        <v>492</v>
      </c>
      <c r="DH13" s="777"/>
      <c r="DI13" s="777"/>
      <c r="DJ13" s="777"/>
      <c r="DK13" s="778"/>
      <c r="DL13" s="776" t="s">
        <v>492</v>
      </c>
      <c r="DM13" s="777"/>
      <c r="DN13" s="777"/>
      <c r="DO13" s="777"/>
      <c r="DP13" s="778"/>
      <c r="DQ13" s="776" t="s">
        <v>492</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570</v>
      </c>
      <c r="BT14" s="774"/>
      <c r="BU14" s="774"/>
      <c r="BV14" s="774"/>
      <c r="BW14" s="774"/>
      <c r="BX14" s="774"/>
      <c r="BY14" s="774"/>
      <c r="BZ14" s="774"/>
      <c r="CA14" s="774"/>
      <c r="CB14" s="774"/>
      <c r="CC14" s="774"/>
      <c r="CD14" s="774"/>
      <c r="CE14" s="774"/>
      <c r="CF14" s="774"/>
      <c r="CG14" s="775"/>
      <c r="CH14" s="776">
        <v>1</v>
      </c>
      <c r="CI14" s="777"/>
      <c r="CJ14" s="777"/>
      <c r="CK14" s="777"/>
      <c r="CL14" s="778"/>
      <c r="CM14" s="776">
        <v>50</v>
      </c>
      <c r="CN14" s="777"/>
      <c r="CO14" s="777"/>
      <c r="CP14" s="777"/>
      <c r="CQ14" s="778"/>
      <c r="CR14" s="776">
        <v>13</v>
      </c>
      <c r="CS14" s="777"/>
      <c r="CT14" s="777"/>
      <c r="CU14" s="777"/>
      <c r="CV14" s="778"/>
      <c r="CW14" s="776" t="s">
        <v>492</v>
      </c>
      <c r="CX14" s="777"/>
      <c r="CY14" s="777"/>
      <c r="CZ14" s="777"/>
      <c r="DA14" s="778"/>
      <c r="DB14" s="776" t="s">
        <v>492</v>
      </c>
      <c r="DC14" s="777"/>
      <c r="DD14" s="777"/>
      <c r="DE14" s="777"/>
      <c r="DF14" s="778"/>
      <c r="DG14" s="776" t="s">
        <v>492</v>
      </c>
      <c r="DH14" s="777"/>
      <c r="DI14" s="777"/>
      <c r="DJ14" s="777"/>
      <c r="DK14" s="778"/>
      <c r="DL14" s="776" t="s">
        <v>492</v>
      </c>
      <c r="DM14" s="777"/>
      <c r="DN14" s="777"/>
      <c r="DO14" s="777"/>
      <c r="DP14" s="778"/>
      <c r="DQ14" s="776" t="s">
        <v>492</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1023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10504</v>
      </c>
      <c r="R28" s="823"/>
      <c r="S28" s="823"/>
      <c r="T28" s="823"/>
      <c r="U28" s="823"/>
      <c r="V28" s="823">
        <v>10415</v>
      </c>
      <c r="W28" s="823"/>
      <c r="X28" s="823"/>
      <c r="Y28" s="823"/>
      <c r="Z28" s="823"/>
      <c r="AA28" s="823">
        <f>Q28-V28</f>
        <v>89</v>
      </c>
      <c r="AB28" s="823"/>
      <c r="AC28" s="823"/>
      <c r="AD28" s="823"/>
      <c r="AE28" s="824"/>
      <c r="AF28" s="825">
        <v>89</v>
      </c>
      <c r="AG28" s="823"/>
      <c r="AH28" s="823"/>
      <c r="AI28" s="823"/>
      <c r="AJ28" s="826"/>
      <c r="AK28" s="827">
        <v>895</v>
      </c>
      <c r="AL28" s="828"/>
      <c r="AM28" s="828"/>
      <c r="AN28" s="828"/>
      <c r="AO28" s="828"/>
      <c r="AP28" s="828" t="s">
        <v>492</v>
      </c>
      <c r="AQ28" s="828"/>
      <c r="AR28" s="828"/>
      <c r="AS28" s="828"/>
      <c r="AT28" s="828"/>
      <c r="AU28" s="828" t="s">
        <v>492</v>
      </c>
      <c r="AV28" s="828"/>
      <c r="AW28" s="828"/>
      <c r="AX28" s="828"/>
      <c r="AY28" s="828"/>
      <c r="AZ28" s="828" t="s">
        <v>492</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9975</v>
      </c>
      <c r="R29" s="784"/>
      <c r="S29" s="784"/>
      <c r="T29" s="784"/>
      <c r="U29" s="784"/>
      <c r="V29" s="784">
        <v>9715</v>
      </c>
      <c r="W29" s="784"/>
      <c r="X29" s="784"/>
      <c r="Y29" s="784"/>
      <c r="Z29" s="784"/>
      <c r="AA29" s="784">
        <f>Q29-V29</f>
        <v>260</v>
      </c>
      <c r="AB29" s="784"/>
      <c r="AC29" s="784"/>
      <c r="AD29" s="784"/>
      <c r="AE29" s="785"/>
      <c r="AF29" s="786">
        <v>260</v>
      </c>
      <c r="AG29" s="787"/>
      <c r="AH29" s="787"/>
      <c r="AI29" s="787"/>
      <c r="AJ29" s="788"/>
      <c r="AK29" s="832">
        <v>1415</v>
      </c>
      <c r="AL29" s="829"/>
      <c r="AM29" s="829"/>
      <c r="AN29" s="829"/>
      <c r="AO29" s="829"/>
      <c r="AP29" s="829" t="s">
        <v>492</v>
      </c>
      <c r="AQ29" s="829"/>
      <c r="AR29" s="829"/>
      <c r="AS29" s="829"/>
      <c r="AT29" s="829"/>
      <c r="AU29" s="829" t="s">
        <v>492</v>
      </c>
      <c r="AV29" s="829"/>
      <c r="AW29" s="829"/>
      <c r="AX29" s="829"/>
      <c r="AY29" s="829"/>
      <c r="AZ29" s="829" t="s">
        <v>492</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1693</v>
      </c>
      <c r="R30" s="784"/>
      <c r="S30" s="784"/>
      <c r="T30" s="784"/>
      <c r="U30" s="784"/>
      <c r="V30" s="784">
        <v>1690</v>
      </c>
      <c r="W30" s="784"/>
      <c r="X30" s="784"/>
      <c r="Y30" s="784"/>
      <c r="Z30" s="784"/>
      <c r="AA30" s="784">
        <f>Q30-V30</f>
        <v>3</v>
      </c>
      <c r="AB30" s="784"/>
      <c r="AC30" s="784"/>
      <c r="AD30" s="784"/>
      <c r="AE30" s="785"/>
      <c r="AF30" s="786">
        <v>3</v>
      </c>
      <c r="AG30" s="787"/>
      <c r="AH30" s="787"/>
      <c r="AI30" s="787"/>
      <c r="AJ30" s="788"/>
      <c r="AK30" s="832">
        <v>361</v>
      </c>
      <c r="AL30" s="829"/>
      <c r="AM30" s="829"/>
      <c r="AN30" s="829"/>
      <c r="AO30" s="829"/>
      <c r="AP30" s="829" t="s">
        <v>492</v>
      </c>
      <c r="AQ30" s="829"/>
      <c r="AR30" s="829"/>
      <c r="AS30" s="829"/>
      <c r="AT30" s="829"/>
      <c r="AU30" s="829" t="s">
        <v>492</v>
      </c>
      <c r="AV30" s="829"/>
      <c r="AW30" s="829"/>
      <c r="AX30" s="829"/>
      <c r="AY30" s="829"/>
      <c r="AZ30" s="829" t="s">
        <v>492</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1656</v>
      </c>
      <c r="R31" s="784"/>
      <c r="S31" s="784"/>
      <c r="T31" s="784"/>
      <c r="U31" s="784"/>
      <c r="V31" s="784">
        <v>1540</v>
      </c>
      <c r="W31" s="784"/>
      <c r="X31" s="784"/>
      <c r="Y31" s="784"/>
      <c r="Z31" s="784"/>
      <c r="AA31" s="784">
        <f t="shared" ref="AA31:AA33" si="0">Q31-V31</f>
        <v>116</v>
      </c>
      <c r="AB31" s="784"/>
      <c r="AC31" s="784"/>
      <c r="AD31" s="784"/>
      <c r="AE31" s="785"/>
      <c r="AF31" s="786">
        <v>1557</v>
      </c>
      <c r="AG31" s="787"/>
      <c r="AH31" s="787"/>
      <c r="AI31" s="787"/>
      <c r="AJ31" s="788"/>
      <c r="AK31" s="832">
        <v>366</v>
      </c>
      <c r="AL31" s="829"/>
      <c r="AM31" s="829"/>
      <c r="AN31" s="829"/>
      <c r="AO31" s="829"/>
      <c r="AP31" s="829">
        <v>8093</v>
      </c>
      <c r="AQ31" s="829"/>
      <c r="AR31" s="829"/>
      <c r="AS31" s="829"/>
      <c r="AT31" s="829"/>
      <c r="AU31" s="829">
        <v>2387</v>
      </c>
      <c r="AV31" s="829"/>
      <c r="AW31" s="829"/>
      <c r="AX31" s="829"/>
      <c r="AY31" s="829"/>
      <c r="AZ31" s="829" t="s">
        <v>492</v>
      </c>
      <c r="BA31" s="829"/>
      <c r="BB31" s="829"/>
      <c r="BC31" s="829"/>
      <c r="BD31" s="829"/>
      <c r="BE31" s="830" t="s">
        <v>394</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157</v>
      </c>
      <c r="R32" s="784"/>
      <c r="S32" s="784"/>
      <c r="T32" s="784"/>
      <c r="U32" s="784"/>
      <c r="V32" s="784">
        <v>126</v>
      </c>
      <c r="W32" s="784"/>
      <c r="X32" s="784"/>
      <c r="Y32" s="784"/>
      <c r="Z32" s="784"/>
      <c r="AA32" s="784">
        <f t="shared" si="0"/>
        <v>31</v>
      </c>
      <c r="AB32" s="784"/>
      <c r="AC32" s="784"/>
      <c r="AD32" s="784"/>
      <c r="AE32" s="785"/>
      <c r="AF32" s="786">
        <v>476</v>
      </c>
      <c r="AG32" s="787"/>
      <c r="AH32" s="787"/>
      <c r="AI32" s="787"/>
      <c r="AJ32" s="788"/>
      <c r="AK32" s="832" t="s">
        <v>492</v>
      </c>
      <c r="AL32" s="829"/>
      <c r="AM32" s="829"/>
      <c r="AN32" s="829"/>
      <c r="AO32" s="829"/>
      <c r="AP32" s="829">
        <v>1479</v>
      </c>
      <c r="AQ32" s="829"/>
      <c r="AR32" s="829"/>
      <c r="AS32" s="829"/>
      <c r="AT32" s="829"/>
      <c r="AU32" s="829" t="s">
        <v>492</v>
      </c>
      <c r="AV32" s="829"/>
      <c r="AW32" s="829"/>
      <c r="AX32" s="829"/>
      <c r="AY32" s="829"/>
      <c r="AZ32" s="829" t="s">
        <v>492</v>
      </c>
      <c r="BA32" s="829"/>
      <c r="BB32" s="829"/>
      <c r="BC32" s="829"/>
      <c r="BD32" s="829"/>
      <c r="BE32" s="830" t="s">
        <v>394</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3959</v>
      </c>
      <c r="R33" s="784"/>
      <c r="S33" s="784"/>
      <c r="T33" s="784"/>
      <c r="U33" s="784"/>
      <c r="V33" s="784">
        <v>4078</v>
      </c>
      <c r="W33" s="784"/>
      <c r="X33" s="784"/>
      <c r="Y33" s="784"/>
      <c r="Z33" s="784"/>
      <c r="AA33" s="784">
        <f t="shared" si="0"/>
        <v>-119</v>
      </c>
      <c r="AB33" s="784"/>
      <c r="AC33" s="784"/>
      <c r="AD33" s="784"/>
      <c r="AE33" s="785"/>
      <c r="AF33" s="786">
        <v>1192</v>
      </c>
      <c r="AG33" s="787"/>
      <c r="AH33" s="787"/>
      <c r="AI33" s="787"/>
      <c r="AJ33" s="788"/>
      <c r="AK33" s="832">
        <v>1750</v>
      </c>
      <c r="AL33" s="829"/>
      <c r="AM33" s="829"/>
      <c r="AN33" s="829"/>
      <c r="AO33" s="829"/>
      <c r="AP33" s="829">
        <v>34350</v>
      </c>
      <c r="AQ33" s="829"/>
      <c r="AR33" s="829"/>
      <c r="AS33" s="829"/>
      <c r="AT33" s="829"/>
      <c r="AU33" s="829">
        <v>18480</v>
      </c>
      <c r="AV33" s="829"/>
      <c r="AW33" s="829"/>
      <c r="AX33" s="829"/>
      <c r="AY33" s="829"/>
      <c r="AZ33" s="829" t="s">
        <v>492</v>
      </c>
      <c r="BA33" s="829"/>
      <c r="BB33" s="829"/>
      <c r="BC33" s="829"/>
      <c r="BD33" s="829"/>
      <c r="BE33" s="830" t="s">
        <v>394</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6</v>
      </c>
      <c r="R34" s="784"/>
      <c r="S34" s="784"/>
      <c r="T34" s="784"/>
      <c r="U34" s="784"/>
      <c r="V34" s="784">
        <v>6</v>
      </c>
      <c r="W34" s="784"/>
      <c r="X34" s="784"/>
      <c r="Y34" s="784"/>
      <c r="Z34" s="784"/>
      <c r="AA34" s="784">
        <f>Q34-V34</f>
        <v>0</v>
      </c>
      <c r="AB34" s="784"/>
      <c r="AC34" s="784"/>
      <c r="AD34" s="784"/>
      <c r="AE34" s="785"/>
      <c r="AF34" s="786" t="s">
        <v>122</v>
      </c>
      <c r="AG34" s="787"/>
      <c r="AH34" s="787"/>
      <c r="AI34" s="787"/>
      <c r="AJ34" s="788"/>
      <c r="AK34" s="832">
        <v>1</v>
      </c>
      <c r="AL34" s="829"/>
      <c r="AM34" s="829"/>
      <c r="AN34" s="829"/>
      <c r="AO34" s="829"/>
      <c r="AP34" s="829" t="s">
        <v>492</v>
      </c>
      <c r="AQ34" s="829"/>
      <c r="AR34" s="829"/>
      <c r="AS34" s="829"/>
      <c r="AT34" s="829"/>
      <c r="AU34" s="829" t="s">
        <v>492</v>
      </c>
      <c r="AV34" s="829"/>
      <c r="AW34" s="829"/>
      <c r="AX34" s="829"/>
      <c r="AY34" s="829"/>
      <c r="AZ34" s="829" t="s">
        <v>492</v>
      </c>
      <c r="BA34" s="829"/>
      <c r="BB34" s="829"/>
      <c r="BC34" s="829"/>
      <c r="BD34" s="829"/>
      <c r="BE34" s="830" t="s">
        <v>398</v>
      </c>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399</v>
      </c>
      <c r="C35" s="781"/>
      <c r="D35" s="781"/>
      <c r="E35" s="781"/>
      <c r="F35" s="781"/>
      <c r="G35" s="781"/>
      <c r="H35" s="781"/>
      <c r="I35" s="781"/>
      <c r="J35" s="781"/>
      <c r="K35" s="781"/>
      <c r="L35" s="781"/>
      <c r="M35" s="781"/>
      <c r="N35" s="781"/>
      <c r="O35" s="781"/>
      <c r="P35" s="782"/>
      <c r="Q35" s="783">
        <v>881</v>
      </c>
      <c r="R35" s="784"/>
      <c r="S35" s="784"/>
      <c r="T35" s="784"/>
      <c r="U35" s="784"/>
      <c r="V35" s="784">
        <v>881</v>
      </c>
      <c r="W35" s="784"/>
      <c r="X35" s="784"/>
      <c r="Y35" s="784"/>
      <c r="Z35" s="784"/>
      <c r="AA35" s="784">
        <f>Q35-V35</f>
        <v>0</v>
      </c>
      <c r="AB35" s="784"/>
      <c r="AC35" s="784"/>
      <c r="AD35" s="784"/>
      <c r="AE35" s="785"/>
      <c r="AF35" s="786" t="s">
        <v>122</v>
      </c>
      <c r="AG35" s="787"/>
      <c r="AH35" s="787"/>
      <c r="AI35" s="787"/>
      <c r="AJ35" s="788"/>
      <c r="AK35" s="832">
        <v>145</v>
      </c>
      <c r="AL35" s="829"/>
      <c r="AM35" s="829"/>
      <c r="AN35" s="829"/>
      <c r="AO35" s="829"/>
      <c r="AP35" s="829">
        <v>2089</v>
      </c>
      <c r="AQ35" s="829"/>
      <c r="AR35" s="829"/>
      <c r="AS35" s="829"/>
      <c r="AT35" s="829"/>
      <c r="AU35" s="829">
        <v>1512</v>
      </c>
      <c r="AV35" s="829"/>
      <c r="AW35" s="829"/>
      <c r="AX35" s="829"/>
      <c r="AY35" s="829"/>
      <c r="AZ35" s="829" t="s">
        <v>492</v>
      </c>
      <c r="BA35" s="829"/>
      <c r="BB35" s="829"/>
      <c r="BC35" s="829"/>
      <c r="BD35" s="829"/>
      <c r="BE35" s="830" t="s">
        <v>398</v>
      </c>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401</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3577</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3" t="s">
        <v>385</v>
      </c>
      <c r="AG66" s="815"/>
      <c r="AH66" s="815"/>
      <c r="AI66" s="815"/>
      <c r="AJ66" s="854"/>
      <c r="AK66" s="733" t="s">
        <v>386</v>
      </c>
      <c r="AL66" s="728"/>
      <c r="AM66" s="728"/>
      <c r="AN66" s="728"/>
      <c r="AO66" s="729"/>
      <c r="AP66" s="733" t="s">
        <v>387</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553</v>
      </c>
      <c r="C68" s="869"/>
      <c r="D68" s="869"/>
      <c r="E68" s="869"/>
      <c r="F68" s="869"/>
      <c r="G68" s="869"/>
      <c r="H68" s="869"/>
      <c r="I68" s="869"/>
      <c r="J68" s="869"/>
      <c r="K68" s="869"/>
      <c r="L68" s="869"/>
      <c r="M68" s="869"/>
      <c r="N68" s="869"/>
      <c r="O68" s="869"/>
      <c r="P68" s="870"/>
      <c r="Q68" s="871">
        <v>114</v>
      </c>
      <c r="R68" s="865"/>
      <c r="S68" s="865"/>
      <c r="T68" s="865"/>
      <c r="U68" s="865"/>
      <c r="V68" s="865">
        <v>104</v>
      </c>
      <c r="W68" s="865"/>
      <c r="X68" s="865"/>
      <c r="Y68" s="865"/>
      <c r="Z68" s="865"/>
      <c r="AA68" s="865">
        <f t="shared" ref="AA68:AA77" si="1">Q68-V68</f>
        <v>10</v>
      </c>
      <c r="AB68" s="865"/>
      <c r="AC68" s="865"/>
      <c r="AD68" s="865"/>
      <c r="AE68" s="865"/>
      <c r="AF68" s="865">
        <v>10</v>
      </c>
      <c r="AG68" s="865"/>
      <c r="AH68" s="865"/>
      <c r="AI68" s="865"/>
      <c r="AJ68" s="865"/>
      <c r="AK68" s="865" t="s">
        <v>492</v>
      </c>
      <c r="AL68" s="865"/>
      <c r="AM68" s="865"/>
      <c r="AN68" s="865"/>
      <c r="AO68" s="865"/>
      <c r="AP68" s="865" t="s">
        <v>492</v>
      </c>
      <c r="AQ68" s="865"/>
      <c r="AR68" s="865"/>
      <c r="AS68" s="865"/>
      <c r="AT68" s="865"/>
      <c r="AU68" s="865" t="s">
        <v>492</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554</v>
      </c>
      <c r="C69" s="873"/>
      <c r="D69" s="873"/>
      <c r="E69" s="873"/>
      <c r="F69" s="873"/>
      <c r="G69" s="873"/>
      <c r="H69" s="873"/>
      <c r="I69" s="873"/>
      <c r="J69" s="873"/>
      <c r="K69" s="873"/>
      <c r="L69" s="873"/>
      <c r="M69" s="873"/>
      <c r="N69" s="873"/>
      <c r="O69" s="873"/>
      <c r="P69" s="874"/>
      <c r="Q69" s="875">
        <v>4448</v>
      </c>
      <c r="R69" s="829"/>
      <c r="S69" s="829"/>
      <c r="T69" s="829"/>
      <c r="U69" s="829"/>
      <c r="V69" s="829">
        <v>4294</v>
      </c>
      <c r="W69" s="829"/>
      <c r="X69" s="829"/>
      <c r="Y69" s="829"/>
      <c r="Z69" s="829"/>
      <c r="AA69" s="829">
        <f t="shared" si="1"/>
        <v>154</v>
      </c>
      <c r="AB69" s="829"/>
      <c r="AC69" s="829"/>
      <c r="AD69" s="829"/>
      <c r="AE69" s="829"/>
      <c r="AF69" s="829">
        <v>154</v>
      </c>
      <c r="AG69" s="829"/>
      <c r="AH69" s="829"/>
      <c r="AI69" s="829"/>
      <c r="AJ69" s="829"/>
      <c r="AK69" s="829" t="s">
        <v>492</v>
      </c>
      <c r="AL69" s="829"/>
      <c r="AM69" s="829"/>
      <c r="AN69" s="829"/>
      <c r="AO69" s="829"/>
      <c r="AP69" s="829">
        <v>5172</v>
      </c>
      <c r="AQ69" s="829"/>
      <c r="AR69" s="829"/>
      <c r="AS69" s="829"/>
      <c r="AT69" s="829"/>
      <c r="AU69" s="829">
        <v>3295</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555</v>
      </c>
      <c r="C70" s="873"/>
      <c r="D70" s="873"/>
      <c r="E70" s="873"/>
      <c r="F70" s="873"/>
      <c r="G70" s="873"/>
      <c r="H70" s="873"/>
      <c r="I70" s="873"/>
      <c r="J70" s="873"/>
      <c r="K70" s="873"/>
      <c r="L70" s="873"/>
      <c r="M70" s="873"/>
      <c r="N70" s="873"/>
      <c r="O70" s="873"/>
      <c r="P70" s="874"/>
      <c r="Q70" s="875">
        <v>11058</v>
      </c>
      <c r="R70" s="829"/>
      <c r="S70" s="829"/>
      <c r="T70" s="829"/>
      <c r="U70" s="829"/>
      <c r="V70" s="829">
        <v>11151</v>
      </c>
      <c r="W70" s="829"/>
      <c r="X70" s="829"/>
      <c r="Y70" s="829"/>
      <c r="Z70" s="829"/>
      <c r="AA70" s="829">
        <f t="shared" si="1"/>
        <v>-93</v>
      </c>
      <c r="AB70" s="829"/>
      <c r="AC70" s="829"/>
      <c r="AD70" s="829"/>
      <c r="AE70" s="829"/>
      <c r="AF70" s="829">
        <v>3361</v>
      </c>
      <c r="AG70" s="829"/>
      <c r="AH70" s="829"/>
      <c r="AI70" s="829"/>
      <c r="AJ70" s="829"/>
      <c r="AK70" s="829" t="s">
        <v>492</v>
      </c>
      <c r="AL70" s="829"/>
      <c r="AM70" s="829"/>
      <c r="AN70" s="829"/>
      <c r="AO70" s="829"/>
      <c r="AP70" s="829">
        <v>9763</v>
      </c>
      <c r="AQ70" s="829"/>
      <c r="AR70" s="829"/>
      <c r="AS70" s="829"/>
      <c r="AT70" s="829"/>
      <c r="AU70" s="829">
        <v>3649</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556</v>
      </c>
      <c r="C71" s="873"/>
      <c r="D71" s="873"/>
      <c r="E71" s="873"/>
      <c r="F71" s="873"/>
      <c r="G71" s="873"/>
      <c r="H71" s="873"/>
      <c r="I71" s="873"/>
      <c r="J71" s="873"/>
      <c r="K71" s="873"/>
      <c r="L71" s="873"/>
      <c r="M71" s="873"/>
      <c r="N71" s="873"/>
      <c r="O71" s="873"/>
      <c r="P71" s="874"/>
      <c r="Q71" s="875">
        <v>3260</v>
      </c>
      <c r="R71" s="829"/>
      <c r="S71" s="829"/>
      <c r="T71" s="829"/>
      <c r="U71" s="829"/>
      <c r="V71" s="829">
        <v>3366</v>
      </c>
      <c r="W71" s="829"/>
      <c r="X71" s="829"/>
      <c r="Y71" s="829"/>
      <c r="Z71" s="829"/>
      <c r="AA71" s="829">
        <f t="shared" si="1"/>
        <v>-106</v>
      </c>
      <c r="AB71" s="829"/>
      <c r="AC71" s="829"/>
      <c r="AD71" s="829"/>
      <c r="AE71" s="829"/>
      <c r="AF71" s="829">
        <v>-32</v>
      </c>
      <c r="AG71" s="829"/>
      <c r="AH71" s="829"/>
      <c r="AI71" s="829"/>
      <c r="AJ71" s="829"/>
      <c r="AK71" s="829" t="s">
        <v>492</v>
      </c>
      <c r="AL71" s="829"/>
      <c r="AM71" s="829"/>
      <c r="AN71" s="829"/>
      <c r="AO71" s="829"/>
      <c r="AP71" s="829">
        <v>2777</v>
      </c>
      <c r="AQ71" s="829"/>
      <c r="AR71" s="829"/>
      <c r="AS71" s="829"/>
      <c r="AT71" s="829"/>
      <c r="AU71" s="829">
        <v>1066</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557</v>
      </c>
      <c r="C72" s="873"/>
      <c r="D72" s="873"/>
      <c r="E72" s="873"/>
      <c r="F72" s="873"/>
      <c r="G72" s="873"/>
      <c r="H72" s="873"/>
      <c r="I72" s="873"/>
      <c r="J72" s="873"/>
      <c r="K72" s="873"/>
      <c r="L72" s="873"/>
      <c r="M72" s="873"/>
      <c r="N72" s="873"/>
      <c r="O72" s="873"/>
      <c r="P72" s="874"/>
      <c r="Q72" s="875">
        <v>6</v>
      </c>
      <c r="R72" s="829"/>
      <c r="S72" s="829"/>
      <c r="T72" s="829"/>
      <c r="U72" s="829"/>
      <c r="V72" s="829">
        <v>1</v>
      </c>
      <c r="W72" s="829"/>
      <c r="X72" s="829"/>
      <c r="Y72" s="829"/>
      <c r="Z72" s="829"/>
      <c r="AA72" s="829">
        <f t="shared" si="1"/>
        <v>5</v>
      </c>
      <c r="AB72" s="829"/>
      <c r="AC72" s="829"/>
      <c r="AD72" s="829"/>
      <c r="AE72" s="829"/>
      <c r="AF72" s="829">
        <v>5</v>
      </c>
      <c r="AG72" s="829"/>
      <c r="AH72" s="829"/>
      <c r="AI72" s="829"/>
      <c r="AJ72" s="829"/>
      <c r="AK72" s="829" t="s">
        <v>492</v>
      </c>
      <c r="AL72" s="829"/>
      <c r="AM72" s="829"/>
      <c r="AN72" s="829"/>
      <c r="AO72" s="829"/>
      <c r="AP72" s="829" t="s">
        <v>492</v>
      </c>
      <c r="AQ72" s="829"/>
      <c r="AR72" s="829"/>
      <c r="AS72" s="829"/>
      <c r="AT72" s="829"/>
      <c r="AU72" s="829" t="s">
        <v>492</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558</v>
      </c>
      <c r="C73" s="873"/>
      <c r="D73" s="873"/>
      <c r="E73" s="873"/>
      <c r="F73" s="873"/>
      <c r="G73" s="873"/>
      <c r="H73" s="873"/>
      <c r="I73" s="873"/>
      <c r="J73" s="873"/>
      <c r="K73" s="873"/>
      <c r="L73" s="873"/>
      <c r="M73" s="873"/>
      <c r="N73" s="873"/>
      <c r="O73" s="873"/>
      <c r="P73" s="874"/>
      <c r="Q73" s="875">
        <v>585</v>
      </c>
      <c r="R73" s="829"/>
      <c r="S73" s="829"/>
      <c r="T73" s="829"/>
      <c r="U73" s="829"/>
      <c r="V73" s="829">
        <v>569</v>
      </c>
      <c r="W73" s="829"/>
      <c r="X73" s="829"/>
      <c r="Y73" s="829"/>
      <c r="Z73" s="829"/>
      <c r="AA73" s="829">
        <f t="shared" si="1"/>
        <v>16</v>
      </c>
      <c r="AB73" s="829"/>
      <c r="AC73" s="829"/>
      <c r="AD73" s="829"/>
      <c r="AE73" s="829"/>
      <c r="AF73" s="829">
        <v>16</v>
      </c>
      <c r="AG73" s="829"/>
      <c r="AH73" s="829"/>
      <c r="AI73" s="829"/>
      <c r="AJ73" s="829"/>
      <c r="AK73" s="829" t="s">
        <v>492</v>
      </c>
      <c r="AL73" s="829"/>
      <c r="AM73" s="829"/>
      <c r="AN73" s="829"/>
      <c r="AO73" s="829"/>
      <c r="AP73" s="829" t="s">
        <v>492</v>
      </c>
      <c r="AQ73" s="829"/>
      <c r="AR73" s="829"/>
      <c r="AS73" s="829"/>
      <c r="AT73" s="829"/>
      <c r="AU73" s="829" t="s">
        <v>492</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t="s">
        <v>559</v>
      </c>
      <c r="C74" s="873"/>
      <c r="D74" s="873"/>
      <c r="E74" s="873"/>
      <c r="F74" s="873"/>
      <c r="G74" s="873"/>
      <c r="H74" s="873"/>
      <c r="I74" s="873"/>
      <c r="J74" s="873"/>
      <c r="K74" s="873"/>
      <c r="L74" s="873"/>
      <c r="M74" s="873"/>
      <c r="N74" s="873"/>
      <c r="O74" s="873"/>
      <c r="P74" s="874"/>
      <c r="Q74" s="875">
        <v>176293</v>
      </c>
      <c r="R74" s="829"/>
      <c r="S74" s="829"/>
      <c r="T74" s="829"/>
      <c r="U74" s="829"/>
      <c r="V74" s="829">
        <v>176293</v>
      </c>
      <c r="W74" s="829"/>
      <c r="X74" s="829"/>
      <c r="Y74" s="829"/>
      <c r="Z74" s="829"/>
      <c r="AA74" s="829">
        <f t="shared" si="1"/>
        <v>0</v>
      </c>
      <c r="AB74" s="829"/>
      <c r="AC74" s="829"/>
      <c r="AD74" s="829"/>
      <c r="AE74" s="829"/>
      <c r="AF74" s="829" t="s">
        <v>492</v>
      </c>
      <c r="AG74" s="829"/>
      <c r="AH74" s="829"/>
      <c r="AI74" s="829"/>
      <c r="AJ74" s="829"/>
      <c r="AK74" s="829" t="s">
        <v>492</v>
      </c>
      <c r="AL74" s="829"/>
      <c r="AM74" s="829"/>
      <c r="AN74" s="829"/>
      <c r="AO74" s="829"/>
      <c r="AP74" s="829" t="s">
        <v>492</v>
      </c>
      <c r="AQ74" s="829"/>
      <c r="AR74" s="829"/>
      <c r="AS74" s="829"/>
      <c r="AT74" s="829"/>
      <c r="AU74" s="829" t="s">
        <v>492</v>
      </c>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t="s">
        <v>560</v>
      </c>
      <c r="C75" s="873"/>
      <c r="D75" s="873"/>
      <c r="E75" s="873"/>
      <c r="F75" s="873"/>
      <c r="G75" s="873"/>
      <c r="H75" s="873"/>
      <c r="I75" s="873"/>
      <c r="J75" s="873"/>
      <c r="K75" s="873"/>
      <c r="L75" s="873"/>
      <c r="M75" s="873"/>
      <c r="N75" s="873"/>
      <c r="O75" s="873"/>
      <c r="P75" s="874"/>
      <c r="Q75" s="876">
        <v>3193</v>
      </c>
      <c r="R75" s="877"/>
      <c r="S75" s="877"/>
      <c r="T75" s="877"/>
      <c r="U75" s="832"/>
      <c r="V75" s="878">
        <v>2512</v>
      </c>
      <c r="W75" s="877"/>
      <c r="X75" s="877"/>
      <c r="Y75" s="877"/>
      <c r="Z75" s="832"/>
      <c r="AA75" s="878">
        <f t="shared" si="1"/>
        <v>681</v>
      </c>
      <c r="AB75" s="877"/>
      <c r="AC75" s="877"/>
      <c r="AD75" s="877"/>
      <c r="AE75" s="832"/>
      <c r="AF75" s="878">
        <v>681</v>
      </c>
      <c r="AG75" s="877"/>
      <c r="AH75" s="877"/>
      <c r="AI75" s="877"/>
      <c r="AJ75" s="832"/>
      <c r="AK75" s="878" t="s">
        <v>492</v>
      </c>
      <c r="AL75" s="877"/>
      <c r="AM75" s="877"/>
      <c r="AN75" s="877"/>
      <c r="AO75" s="832"/>
      <c r="AP75" s="829" t="s">
        <v>492</v>
      </c>
      <c r="AQ75" s="829"/>
      <c r="AR75" s="829"/>
      <c r="AS75" s="829"/>
      <c r="AT75" s="829"/>
      <c r="AU75" s="829" t="s">
        <v>492</v>
      </c>
      <c r="AV75" s="829"/>
      <c r="AW75" s="829"/>
      <c r="AX75" s="829"/>
      <c r="AY75" s="829"/>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t="s">
        <v>561</v>
      </c>
      <c r="C76" s="873"/>
      <c r="D76" s="873"/>
      <c r="E76" s="873"/>
      <c r="F76" s="873"/>
      <c r="G76" s="873"/>
      <c r="H76" s="873"/>
      <c r="I76" s="873"/>
      <c r="J76" s="873"/>
      <c r="K76" s="873"/>
      <c r="L76" s="873"/>
      <c r="M76" s="873"/>
      <c r="N76" s="873"/>
      <c r="O76" s="873"/>
      <c r="P76" s="874"/>
      <c r="Q76" s="876">
        <v>3</v>
      </c>
      <c r="R76" s="877"/>
      <c r="S76" s="877"/>
      <c r="T76" s="877"/>
      <c r="U76" s="832"/>
      <c r="V76" s="878">
        <v>1</v>
      </c>
      <c r="W76" s="877"/>
      <c r="X76" s="877"/>
      <c r="Y76" s="877"/>
      <c r="Z76" s="832"/>
      <c r="AA76" s="878">
        <f t="shared" si="1"/>
        <v>2</v>
      </c>
      <c r="AB76" s="877"/>
      <c r="AC76" s="877"/>
      <c r="AD76" s="877"/>
      <c r="AE76" s="832"/>
      <c r="AF76" s="878">
        <v>2</v>
      </c>
      <c r="AG76" s="877"/>
      <c r="AH76" s="877"/>
      <c r="AI76" s="877"/>
      <c r="AJ76" s="832"/>
      <c r="AK76" s="878" t="s">
        <v>492</v>
      </c>
      <c r="AL76" s="877"/>
      <c r="AM76" s="877"/>
      <c r="AN76" s="877"/>
      <c r="AO76" s="832"/>
      <c r="AP76" s="829" t="s">
        <v>492</v>
      </c>
      <c r="AQ76" s="829"/>
      <c r="AR76" s="829"/>
      <c r="AS76" s="829"/>
      <c r="AT76" s="829"/>
      <c r="AU76" s="829" t="s">
        <v>492</v>
      </c>
      <c r="AV76" s="829"/>
      <c r="AW76" s="829"/>
      <c r="AX76" s="829"/>
      <c r="AY76" s="829"/>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t="s">
        <v>562</v>
      </c>
      <c r="C77" s="873"/>
      <c r="D77" s="873"/>
      <c r="E77" s="873"/>
      <c r="F77" s="873"/>
      <c r="G77" s="873"/>
      <c r="H77" s="873"/>
      <c r="I77" s="873"/>
      <c r="J77" s="873"/>
      <c r="K77" s="873"/>
      <c r="L77" s="873"/>
      <c r="M77" s="873"/>
      <c r="N77" s="873"/>
      <c r="O77" s="873"/>
      <c r="P77" s="874"/>
      <c r="Q77" s="876">
        <v>177</v>
      </c>
      <c r="R77" s="877"/>
      <c r="S77" s="877"/>
      <c r="T77" s="877"/>
      <c r="U77" s="832"/>
      <c r="V77" s="878">
        <v>172</v>
      </c>
      <c r="W77" s="877"/>
      <c r="X77" s="877"/>
      <c r="Y77" s="877"/>
      <c r="Z77" s="832"/>
      <c r="AA77" s="878">
        <f t="shared" si="1"/>
        <v>5</v>
      </c>
      <c r="AB77" s="877"/>
      <c r="AC77" s="877"/>
      <c r="AD77" s="877"/>
      <c r="AE77" s="832"/>
      <c r="AF77" s="878">
        <v>5</v>
      </c>
      <c r="AG77" s="877"/>
      <c r="AH77" s="877"/>
      <c r="AI77" s="877"/>
      <c r="AJ77" s="832"/>
      <c r="AK77" s="878" t="s">
        <v>492</v>
      </c>
      <c r="AL77" s="877"/>
      <c r="AM77" s="877"/>
      <c r="AN77" s="877"/>
      <c r="AO77" s="832"/>
      <c r="AP77" s="829" t="s">
        <v>492</v>
      </c>
      <c r="AQ77" s="829"/>
      <c r="AR77" s="829"/>
      <c r="AS77" s="829"/>
      <c r="AT77" s="829"/>
      <c r="AU77" s="829" t="s">
        <v>492</v>
      </c>
      <c r="AV77" s="829"/>
      <c r="AW77" s="829"/>
      <c r="AX77" s="829"/>
      <c r="AY77" s="829"/>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378</v>
      </c>
      <c r="B88" s="789" t="s">
        <v>405</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f>SUM(AF68:AJ87)</f>
        <v>4202</v>
      </c>
      <c r="AG88" s="843"/>
      <c r="AH88" s="843"/>
      <c r="AI88" s="843"/>
      <c r="AJ88" s="843"/>
      <c r="AK88" s="840"/>
      <c r="AL88" s="840"/>
      <c r="AM88" s="840"/>
      <c r="AN88" s="840"/>
      <c r="AO88" s="840"/>
      <c r="AP88" s="843">
        <f t="shared" ref="AP88" si="2">SUM(AP68:AT87)</f>
        <v>17712</v>
      </c>
      <c r="AQ88" s="843"/>
      <c r="AR88" s="843"/>
      <c r="AS88" s="843"/>
      <c r="AT88" s="843"/>
      <c r="AU88" s="843">
        <f t="shared" ref="AU88" si="3">SUM(AU68:AY87)</f>
        <v>8010</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407</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408</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411</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412</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413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414</v>
      </c>
      <c r="AB109" s="892"/>
      <c r="AC109" s="892"/>
      <c r="AD109" s="892"/>
      <c r="AE109" s="893"/>
      <c r="AF109" s="891" t="s">
        <v>415</v>
      </c>
      <c r="AG109" s="892"/>
      <c r="AH109" s="892"/>
      <c r="AI109" s="892"/>
      <c r="AJ109" s="893"/>
      <c r="AK109" s="891" t="s">
        <v>294</v>
      </c>
      <c r="AL109" s="892"/>
      <c r="AM109" s="892"/>
      <c r="AN109" s="892"/>
      <c r="AO109" s="893"/>
      <c r="AP109" s="891" t="s">
        <v>416</v>
      </c>
      <c r="AQ109" s="892"/>
      <c r="AR109" s="892"/>
      <c r="AS109" s="892"/>
      <c r="AT109" s="894"/>
      <c r="AU109" s="911" t="s">
        <v>413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414</v>
      </c>
      <c r="BR109" s="892"/>
      <c r="BS109" s="892"/>
      <c r="BT109" s="892"/>
      <c r="BU109" s="893"/>
      <c r="BV109" s="891" t="s">
        <v>415</v>
      </c>
      <c r="BW109" s="892"/>
      <c r="BX109" s="892"/>
      <c r="BY109" s="892"/>
      <c r="BZ109" s="893"/>
      <c r="CA109" s="891" t="s">
        <v>294</v>
      </c>
      <c r="CB109" s="892"/>
      <c r="CC109" s="892"/>
      <c r="CD109" s="892"/>
      <c r="CE109" s="893"/>
      <c r="CF109" s="912" t="s">
        <v>416</v>
      </c>
      <c r="CG109" s="912"/>
      <c r="CH109" s="912"/>
      <c r="CI109" s="912"/>
      <c r="CJ109" s="912"/>
      <c r="CK109" s="891" t="s">
        <v>417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414</v>
      </c>
      <c r="DH109" s="892"/>
      <c r="DI109" s="892"/>
      <c r="DJ109" s="892"/>
      <c r="DK109" s="893"/>
      <c r="DL109" s="891" t="s">
        <v>415</v>
      </c>
      <c r="DM109" s="892"/>
      <c r="DN109" s="892"/>
      <c r="DO109" s="892"/>
      <c r="DP109" s="893"/>
      <c r="DQ109" s="891" t="s">
        <v>294</v>
      </c>
      <c r="DR109" s="892"/>
      <c r="DS109" s="892"/>
      <c r="DT109" s="892"/>
      <c r="DU109" s="893"/>
      <c r="DV109" s="891" t="s">
        <v>416</v>
      </c>
      <c r="DW109" s="892"/>
      <c r="DX109" s="892"/>
      <c r="DY109" s="892"/>
      <c r="DZ109" s="894"/>
    </row>
    <row r="110" spans="1:131" s="230" customFormat="1" ht="26.25" customHeight="1" x14ac:dyDescent="0.2">
      <c r="A110" s="895" t="s">
        <v>418</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8777910</v>
      </c>
      <c r="AB110" s="899"/>
      <c r="AC110" s="899"/>
      <c r="AD110" s="899"/>
      <c r="AE110" s="900"/>
      <c r="AF110" s="901">
        <v>7684354</v>
      </c>
      <c r="AG110" s="899"/>
      <c r="AH110" s="899"/>
      <c r="AI110" s="899"/>
      <c r="AJ110" s="900"/>
      <c r="AK110" s="901">
        <v>7594562</v>
      </c>
      <c r="AL110" s="899"/>
      <c r="AM110" s="899"/>
      <c r="AN110" s="899"/>
      <c r="AO110" s="900"/>
      <c r="AP110" s="902">
        <v>29</v>
      </c>
      <c r="AQ110" s="903"/>
      <c r="AR110" s="903"/>
      <c r="AS110" s="903"/>
      <c r="AT110" s="904"/>
      <c r="AU110" s="905" t="s">
        <v>69</v>
      </c>
      <c r="AV110" s="906"/>
      <c r="AW110" s="906"/>
      <c r="AX110" s="906"/>
      <c r="AY110" s="906"/>
      <c r="AZ110" s="928" t="s">
        <v>419</v>
      </c>
      <c r="BA110" s="896"/>
      <c r="BB110" s="896"/>
      <c r="BC110" s="896"/>
      <c r="BD110" s="896"/>
      <c r="BE110" s="896"/>
      <c r="BF110" s="896"/>
      <c r="BG110" s="896"/>
      <c r="BH110" s="896"/>
      <c r="BI110" s="896"/>
      <c r="BJ110" s="896"/>
      <c r="BK110" s="896"/>
      <c r="BL110" s="896"/>
      <c r="BM110" s="896"/>
      <c r="BN110" s="896"/>
      <c r="BO110" s="896"/>
      <c r="BP110" s="897"/>
      <c r="BQ110" s="929">
        <v>84314628</v>
      </c>
      <c r="BR110" s="930"/>
      <c r="BS110" s="930"/>
      <c r="BT110" s="930"/>
      <c r="BU110" s="930"/>
      <c r="BV110" s="930">
        <v>84245999</v>
      </c>
      <c r="BW110" s="930"/>
      <c r="BX110" s="930"/>
      <c r="BY110" s="930"/>
      <c r="BZ110" s="930"/>
      <c r="CA110" s="930">
        <v>85179518</v>
      </c>
      <c r="CB110" s="930"/>
      <c r="CC110" s="930"/>
      <c r="CD110" s="930"/>
      <c r="CE110" s="930"/>
      <c r="CF110" s="943">
        <v>325.60000000000002</v>
      </c>
      <c r="CG110" s="944"/>
      <c r="CH110" s="944"/>
      <c r="CI110" s="944"/>
      <c r="CJ110" s="944"/>
      <c r="CK110" s="945" t="s">
        <v>420</v>
      </c>
      <c r="CL110" s="946"/>
      <c r="CM110" s="928" t="s">
        <v>421</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2">
      <c r="A111" s="933" t="s">
        <v>422</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423</v>
      </c>
      <c r="BA111" s="922"/>
      <c r="BB111" s="922"/>
      <c r="BC111" s="922"/>
      <c r="BD111" s="922"/>
      <c r="BE111" s="922"/>
      <c r="BF111" s="922"/>
      <c r="BG111" s="922"/>
      <c r="BH111" s="922"/>
      <c r="BI111" s="922"/>
      <c r="BJ111" s="922"/>
      <c r="BK111" s="922"/>
      <c r="BL111" s="922"/>
      <c r="BM111" s="922"/>
      <c r="BN111" s="922"/>
      <c r="BO111" s="922"/>
      <c r="BP111" s="923"/>
      <c r="BQ111" s="924">
        <v>306115</v>
      </c>
      <c r="BR111" s="925"/>
      <c r="BS111" s="925"/>
      <c r="BT111" s="925"/>
      <c r="BU111" s="925"/>
      <c r="BV111" s="925">
        <v>265316</v>
      </c>
      <c r="BW111" s="925"/>
      <c r="BX111" s="925"/>
      <c r="BY111" s="925"/>
      <c r="BZ111" s="925"/>
      <c r="CA111" s="925">
        <v>224516</v>
      </c>
      <c r="CB111" s="925"/>
      <c r="CC111" s="925"/>
      <c r="CD111" s="925"/>
      <c r="CE111" s="925"/>
      <c r="CF111" s="919">
        <v>0.9</v>
      </c>
      <c r="CG111" s="920"/>
      <c r="CH111" s="920"/>
      <c r="CI111" s="920"/>
      <c r="CJ111" s="920"/>
      <c r="CK111" s="947"/>
      <c r="CL111" s="948"/>
      <c r="CM111" s="921" t="s">
        <v>424</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2">
      <c r="A112" s="951" t="s">
        <v>425</v>
      </c>
      <c r="B112" s="952"/>
      <c r="C112" s="922" t="s">
        <v>426</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427</v>
      </c>
      <c r="BA112" s="922"/>
      <c r="BB112" s="922"/>
      <c r="BC112" s="922"/>
      <c r="BD112" s="922"/>
      <c r="BE112" s="922"/>
      <c r="BF112" s="922"/>
      <c r="BG112" s="922"/>
      <c r="BH112" s="922"/>
      <c r="BI112" s="922"/>
      <c r="BJ112" s="922"/>
      <c r="BK112" s="922"/>
      <c r="BL112" s="922"/>
      <c r="BM112" s="922"/>
      <c r="BN112" s="922"/>
      <c r="BO112" s="922"/>
      <c r="BP112" s="923"/>
      <c r="BQ112" s="924">
        <v>23664977</v>
      </c>
      <c r="BR112" s="925"/>
      <c r="BS112" s="925"/>
      <c r="BT112" s="925"/>
      <c r="BU112" s="925"/>
      <c r="BV112" s="925">
        <v>23341093</v>
      </c>
      <c r="BW112" s="925"/>
      <c r="BX112" s="925"/>
      <c r="BY112" s="925"/>
      <c r="BZ112" s="925"/>
      <c r="CA112" s="925">
        <v>22379364</v>
      </c>
      <c r="CB112" s="925"/>
      <c r="CC112" s="925"/>
      <c r="CD112" s="925"/>
      <c r="CE112" s="925"/>
      <c r="CF112" s="919">
        <v>85.5</v>
      </c>
      <c r="CG112" s="920"/>
      <c r="CH112" s="920"/>
      <c r="CI112" s="920"/>
      <c r="CJ112" s="920"/>
      <c r="CK112" s="947"/>
      <c r="CL112" s="948"/>
      <c r="CM112" s="921" t="s">
        <v>428</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2">
      <c r="A113" s="953"/>
      <c r="B113" s="954"/>
      <c r="C113" s="922" t="s">
        <v>429</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1583907</v>
      </c>
      <c r="AB113" s="937"/>
      <c r="AC113" s="937"/>
      <c r="AD113" s="937"/>
      <c r="AE113" s="938"/>
      <c r="AF113" s="939">
        <v>1515553</v>
      </c>
      <c r="AG113" s="937"/>
      <c r="AH113" s="937"/>
      <c r="AI113" s="937"/>
      <c r="AJ113" s="938"/>
      <c r="AK113" s="939">
        <v>1388851</v>
      </c>
      <c r="AL113" s="937"/>
      <c r="AM113" s="937"/>
      <c r="AN113" s="937"/>
      <c r="AO113" s="938"/>
      <c r="AP113" s="940">
        <v>5.3</v>
      </c>
      <c r="AQ113" s="941"/>
      <c r="AR113" s="941"/>
      <c r="AS113" s="941"/>
      <c r="AT113" s="942"/>
      <c r="AU113" s="907"/>
      <c r="AV113" s="908"/>
      <c r="AW113" s="908"/>
      <c r="AX113" s="908"/>
      <c r="AY113" s="908"/>
      <c r="AZ113" s="921" t="s">
        <v>430</v>
      </c>
      <c r="BA113" s="922"/>
      <c r="BB113" s="922"/>
      <c r="BC113" s="922"/>
      <c r="BD113" s="922"/>
      <c r="BE113" s="922"/>
      <c r="BF113" s="922"/>
      <c r="BG113" s="922"/>
      <c r="BH113" s="922"/>
      <c r="BI113" s="922"/>
      <c r="BJ113" s="922"/>
      <c r="BK113" s="922"/>
      <c r="BL113" s="922"/>
      <c r="BM113" s="922"/>
      <c r="BN113" s="922"/>
      <c r="BO113" s="922"/>
      <c r="BP113" s="923"/>
      <c r="BQ113" s="924">
        <v>8451212</v>
      </c>
      <c r="BR113" s="925"/>
      <c r="BS113" s="925"/>
      <c r="BT113" s="925"/>
      <c r="BU113" s="925"/>
      <c r="BV113" s="925">
        <v>7981994</v>
      </c>
      <c r="BW113" s="925"/>
      <c r="BX113" s="925"/>
      <c r="BY113" s="925"/>
      <c r="BZ113" s="925"/>
      <c r="CA113" s="925">
        <v>8009467</v>
      </c>
      <c r="CB113" s="925"/>
      <c r="CC113" s="925"/>
      <c r="CD113" s="925"/>
      <c r="CE113" s="925"/>
      <c r="CF113" s="919">
        <v>30.6</v>
      </c>
      <c r="CG113" s="920"/>
      <c r="CH113" s="920"/>
      <c r="CI113" s="920"/>
      <c r="CJ113" s="920"/>
      <c r="CK113" s="947"/>
      <c r="CL113" s="948"/>
      <c r="CM113" s="921" t="s">
        <v>431</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2">
      <c r="A114" s="953"/>
      <c r="B114" s="954"/>
      <c r="C114" s="922" t="s">
        <v>432</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941600</v>
      </c>
      <c r="AB114" s="958"/>
      <c r="AC114" s="958"/>
      <c r="AD114" s="958"/>
      <c r="AE114" s="959"/>
      <c r="AF114" s="960">
        <v>962689</v>
      </c>
      <c r="AG114" s="958"/>
      <c r="AH114" s="958"/>
      <c r="AI114" s="958"/>
      <c r="AJ114" s="959"/>
      <c r="AK114" s="960">
        <v>912567</v>
      </c>
      <c r="AL114" s="958"/>
      <c r="AM114" s="958"/>
      <c r="AN114" s="958"/>
      <c r="AO114" s="959"/>
      <c r="AP114" s="961">
        <v>3.5</v>
      </c>
      <c r="AQ114" s="962"/>
      <c r="AR114" s="962"/>
      <c r="AS114" s="962"/>
      <c r="AT114" s="963"/>
      <c r="AU114" s="907"/>
      <c r="AV114" s="908"/>
      <c r="AW114" s="908"/>
      <c r="AX114" s="908"/>
      <c r="AY114" s="908"/>
      <c r="AZ114" s="921" t="s">
        <v>433</v>
      </c>
      <c r="BA114" s="922"/>
      <c r="BB114" s="922"/>
      <c r="BC114" s="922"/>
      <c r="BD114" s="922"/>
      <c r="BE114" s="922"/>
      <c r="BF114" s="922"/>
      <c r="BG114" s="922"/>
      <c r="BH114" s="922"/>
      <c r="BI114" s="922"/>
      <c r="BJ114" s="922"/>
      <c r="BK114" s="922"/>
      <c r="BL114" s="922"/>
      <c r="BM114" s="922"/>
      <c r="BN114" s="922"/>
      <c r="BO114" s="922"/>
      <c r="BP114" s="923"/>
      <c r="BQ114" s="924">
        <v>6082397</v>
      </c>
      <c r="BR114" s="925"/>
      <c r="BS114" s="925"/>
      <c r="BT114" s="925"/>
      <c r="BU114" s="925"/>
      <c r="BV114" s="925">
        <v>5920997</v>
      </c>
      <c r="BW114" s="925"/>
      <c r="BX114" s="925"/>
      <c r="BY114" s="925"/>
      <c r="BZ114" s="925"/>
      <c r="CA114" s="925">
        <v>5641739</v>
      </c>
      <c r="CB114" s="925"/>
      <c r="CC114" s="925"/>
      <c r="CD114" s="925"/>
      <c r="CE114" s="925"/>
      <c r="CF114" s="919">
        <v>21.6</v>
      </c>
      <c r="CG114" s="920"/>
      <c r="CH114" s="920"/>
      <c r="CI114" s="920"/>
      <c r="CJ114" s="920"/>
      <c r="CK114" s="947"/>
      <c r="CL114" s="948"/>
      <c r="CM114" s="921" t="s">
        <v>434</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2">
      <c r="A115" s="953"/>
      <c r="B115" s="954"/>
      <c r="C115" s="922" t="s">
        <v>435</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8262</v>
      </c>
      <c r="AB115" s="937"/>
      <c r="AC115" s="937"/>
      <c r="AD115" s="937"/>
      <c r="AE115" s="938"/>
      <c r="AF115" s="939">
        <v>8262</v>
      </c>
      <c r="AG115" s="937"/>
      <c r="AH115" s="937"/>
      <c r="AI115" s="937"/>
      <c r="AJ115" s="938"/>
      <c r="AK115" s="939">
        <v>8262</v>
      </c>
      <c r="AL115" s="937"/>
      <c r="AM115" s="937"/>
      <c r="AN115" s="937"/>
      <c r="AO115" s="938"/>
      <c r="AP115" s="940">
        <v>0</v>
      </c>
      <c r="AQ115" s="941"/>
      <c r="AR115" s="941"/>
      <c r="AS115" s="941"/>
      <c r="AT115" s="942"/>
      <c r="AU115" s="907"/>
      <c r="AV115" s="908"/>
      <c r="AW115" s="908"/>
      <c r="AX115" s="908"/>
      <c r="AY115" s="908"/>
      <c r="AZ115" s="921" t="s">
        <v>436</v>
      </c>
      <c r="BA115" s="922"/>
      <c r="BB115" s="922"/>
      <c r="BC115" s="922"/>
      <c r="BD115" s="922"/>
      <c r="BE115" s="922"/>
      <c r="BF115" s="922"/>
      <c r="BG115" s="922"/>
      <c r="BH115" s="922"/>
      <c r="BI115" s="922"/>
      <c r="BJ115" s="922"/>
      <c r="BK115" s="922"/>
      <c r="BL115" s="922"/>
      <c r="BM115" s="922"/>
      <c r="BN115" s="922"/>
      <c r="BO115" s="922"/>
      <c r="BP115" s="923"/>
      <c r="BQ115" s="924">
        <v>1879093</v>
      </c>
      <c r="BR115" s="925"/>
      <c r="BS115" s="925"/>
      <c r="BT115" s="925"/>
      <c r="BU115" s="925"/>
      <c r="BV115" s="925">
        <v>1742993</v>
      </c>
      <c r="BW115" s="925"/>
      <c r="BX115" s="925"/>
      <c r="BY115" s="925"/>
      <c r="BZ115" s="925"/>
      <c r="CA115" s="925">
        <v>1153461</v>
      </c>
      <c r="CB115" s="925"/>
      <c r="CC115" s="925"/>
      <c r="CD115" s="925"/>
      <c r="CE115" s="925"/>
      <c r="CF115" s="919">
        <v>4.4000000000000004</v>
      </c>
      <c r="CG115" s="920"/>
      <c r="CH115" s="920"/>
      <c r="CI115" s="920"/>
      <c r="CJ115" s="920"/>
      <c r="CK115" s="947"/>
      <c r="CL115" s="948"/>
      <c r="CM115" s="921" t="s">
        <v>437</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2">
      <c r="A116" s="955"/>
      <c r="B116" s="956"/>
      <c r="C116" s="964" t="s">
        <v>438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15</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439</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440</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2">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441</v>
      </c>
      <c r="Z117" s="893"/>
      <c r="AA117" s="977">
        <v>11311694</v>
      </c>
      <c r="AB117" s="978"/>
      <c r="AC117" s="978"/>
      <c r="AD117" s="978"/>
      <c r="AE117" s="979"/>
      <c r="AF117" s="980">
        <v>10170858</v>
      </c>
      <c r="AG117" s="978"/>
      <c r="AH117" s="978"/>
      <c r="AI117" s="978"/>
      <c r="AJ117" s="979"/>
      <c r="AK117" s="980">
        <v>9904242</v>
      </c>
      <c r="AL117" s="978"/>
      <c r="AM117" s="978"/>
      <c r="AN117" s="978"/>
      <c r="AO117" s="979"/>
      <c r="AP117" s="981"/>
      <c r="AQ117" s="982"/>
      <c r="AR117" s="982"/>
      <c r="AS117" s="982"/>
      <c r="AT117" s="983"/>
      <c r="AU117" s="907"/>
      <c r="AV117" s="908"/>
      <c r="AW117" s="908"/>
      <c r="AX117" s="908"/>
      <c r="AY117" s="908"/>
      <c r="AZ117" s="973" t="s">
        <v>442</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443</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2">
      <c r="A118" s="911" t="s">
        <v>417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414</v>
      </c>
      <c r="AB118" s="892"/>
      <c r="AC118" s="892"/>
      <c r="AD118" s="892"/>
      <c r="AE118" s="893"/>
      <c r="AF118" s="891" t="s">
        <v>415</v>
      </c>
      <c r="AG118" s="892"/>
      <c r="AH118" s="892"/>
      <c r="AI118" s="892"/>
      <c r="AJ118" s="893"/>
      <c r="AK118" s="891" t="s">
        <v>294</v>
      </c>
      <c r="AL118" s="892"/>
      <c r="AM118" s="892"/>
      <c r="AN118" s="892"/>
      <c r="AO118" s="893"/>
      <c r="AP118" s="969" t="s">
        <v>416</v>
      </c>
      <c r="AQ118" s="970"/>
      <c r="AR118" s="970"/>
      <c r="AS118" s="970"/>
      <c r="AT118" s="971"/>
      <c r="AU118" s="907"/>
      <c r="AV118" s="908"/>
      <c r="AW118" s="908"/>
      <c r="AX118" s="908"/>
      <c r="AY118" s="908"/>
      <c r="AZ118" s="972" t="s">
        <v>444</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445</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2">
      <c r="A119" s="1055" t="s">
        <v>420</v>
      </c>
      <c r="B119" s="946"/>
      <c r="C119" s="928" t="s">
        <v>421</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446</v>
      </c>
      <c r="BP119" s="1004"/>
      <c r="BQ119" s="998">
        <v>124698422</v>
      </c>
      <c r="BR119" s="999"/>
      <c r="BS119" s="999"/>
      <c r="BT119" s="999"/>
      <c r="BU119" s="999"/>
      <c r="BV119" s="999">
        <v>123498392</v>
      </c>
      <c r="BW119" s="999"/>
      <c r="BX119" s="999"/>
      <c r="BY119" s="999"/>
      <c r="BZ119" s="999"/>
      <c r="CA119" s="999">
        <v>122588065</v>
      </c>
      <c r="CB119" s="999"/>
      <c r="CC119" s="999"/>
      <c r="CD119" s="999"/>
      <c r="CE119" s="999"/>
      <c r="CF119" s="1000"/>
      <c r="CG119" s="1001"/>
      <c r="CH119" s="1001"/>
      <c r="CI119" s="1001"/>
      <c r="CJ119" s="1002"/>
      <c r="CK119" s="949"/>
      <c r="CL119" s="950"/>
      <c r="CM119" s="972" t="s">
        <v>447</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306115</v>
      </c>
      <c r="DH119" s="985"/>
      <c r="DI119" s="985"/>
      <c r="DJ119" s="985"/>
      <c r="DK119" s="986"/>
      <c r="DL119" s="984">
        <v>265316</v>
      </c>
      <c r="DM119" s="985"/>
      <c r="DN119" s="985"/>
      <c r="DO119" s="985"/>
      <c r="DP119" s="986"/>
      <c r="DQ119" s="984">
        <v>224516</v>
      </c>
      <c r="DR119" s="985"/>
      <c r="DS119" s="985"/>
      <c r="DT119" s="985"/>
      <c r="DU119" s="986"/>
      <c r="DV119" s="987">
        <v>0.9</v>
      </c>
      <c r="DW119" s="988"/>
      <c r="DX119" s="988"/>
      <c r="DY119" s="988"/>
      <c r="DZ119" s="989"/>
    </row>
    <row r="120" spans="1:130" s="230" customFormat="1" ht="26.25" customHeight="1" x14ac:dyDescent="0.2">
      <c r="A120" s="1056"/>
      <c r="B120" s="948"/>
      <c r="C120" s="921" t="s">
        <v>424</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448</v>
      </c>
      <c r="AV120" s="991"/>
      <c r="AW120" s="991"/>
      <c r="AX120" s="991"/>
      <c r="AY120" s="992"/>
      <c r="AZ120" s="928" t="s">
        <v>449</v>
      </c>
      <c r="BA120" s="896"/>
      <c r="BB120" s="896"/>
      <c r="BC120" s="896"/>
      <c r="BD120" s="896"/>
      <c r="BE120" s="896"/>
      <c r="BF120" s="896"/>
      <c r="BG120" s="896"/>
      <c r="BH120" s="896"/>
      <c r="BI120" s="896"/>
      <c r="BJ120" s="896"/>
      <c r="BK120" s="896"/>
      <c r="BL120" s="896"/>
      <c r="BM120" s="896"/>
      <c r="BN120" s="896"/>
      <c r="BO120" s="896"/>
      <c r="BP120" s="897"/>
      <c r="BQ120" s="929">
        <v>7471494</v>
      </c>
      <c r="BR120" s="930"/>
      <c r="BS120" s="930"/>
      <c r="BT120" s="930"/>
      <c r="BU120" s="930"/>
      <c r="BV120" s="930">
        <v>7521954</v>
      </c>
      <c r="BW120" s="930"/>
      <c r="BX120" s="930"/>
      <c r="BY120" s="930"/>
      <c r="BZ120" s="930"/>
      <c r="CA120" s="930">
        <v>7856164</v>
      </c>
      <c r="CB120" s="930"/>
      <c r="CC120" s="930"/>
      <c r="CD120" s="930"/>
      <c r="CE120" s="930"/>
      <c r="CF120" s="943">
        <v>30</v>
      </c>
      <c r="CG120" s="944"/>
      <c r="CH120" s="944"/>
      <c r="CI120" s="944"/>
      <c r="CJ120" s="944"/>
      <c r="CK120" s="1005" t="s">
        <v>450</v>
      </c>
      <c r="CL120" s="1006"/>
      <c r="CM120" s="1006"/>
      <c r="CN120" s="1006"/>
      <c r="CO120" s="1007"/>
      <c r="CP120" s="1013" t="s">
        <v>396</v>
      </c>
      <c r="CQ120" s="1014"/>
      <c r="CR120" s="1014"/>
      <c r="CS120" s="1014"/>
      <c r="CT120" s="1014"/>
      <c r="CU120" s="1014"/>
      <c r="CV120" s="1014"/>
      <c r="CW120" s="1014"/>
      <c r="CX120" s="1014"/>
      <c r="CY120" s="1014"/>
      <c r="CZ120" s="1014"/>
      <c r="DA120" s="1014"/>
      <c r="DB120" s="1014"/>
      <c r="DC120" s="1014"/>
      <c r="DD120" s="1014"/>
      <c r="DE120" s="1014"/>
      <c r="DF120" s="1015"/>
      <c r="DG120" s="929">
        <v>20730351</v>
      </c>
      <c r="DH120" s="930"/>
      <c r="DI120" s="930"/>
      <c r="DJ120" s="930"/>
      <c r="DK120" s="930"/>
      <c r="DL120" s="930">
        <v>19701563</v>
      </c>
      <c r="DM120" s="930"/>
      <c r="DN120" s="930"/>
      <c r="DO120" s="930"/>
      <c r="DP120" s="930"/>
      <c r="DQ120" s="930">
        <v>18480385</v>
      </c>
      <c r="DR120" s="930"/>
      <c r="DS120" s="930"/>
      <c r="DT120" s="930"/>
      <c r="DU120" s="930"/>
      <c r="DV120" s="931">
        <v>70.599999999999994</v>
      </c>
      <c r="DW120" s="931"/>
      <c r="DX120" s="931"/>
      <c r="DY120" s="931"/>
      <c r="DZ120" s="932"/>
    </row>
    <row r="121" spans="1:130" s="230" customFormat="1" ht="26.25" customHeight="1" x14ac:dyDescent="0.2">
      <c r="A121" s="1056"/>
      <c r="B121" s="948"/>
      <c r="C121" s="973" t="s">
        <v>451</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452</v>
      </c>
      <c r="BA121" s="922"/>
      <c r="BB121" s="922"/>
      <c r="BC121" s="922"/>
      <c r="BD121" s="922"/>
      <c r="BE121" s="922"/>
      <c r="BF121" s="922"/>
      <c r="BG121" s="922"/>
      <c r="BH121" s="922"/>
      <c r="BI121" s="922"/>
      <c r="BJ121" s="922"/>
      <c r="BK121" s="922"/>
      <c r="BL121" s="922"/>
      <c r="BM121" s="922"/>
      <c r="BN121" s="922"/>
      <c r="BO121" s="922"/>
      <c r="BP121" s="923"/>
      <c r="BQ121" s="924">
        <v>9629573</v>
      </c>
      <c r="BR121" s="925"/>
      <c r="BS121" s="925"/>
      <c r="BT121" s="925"/>
      <c r="BU121" s="925"/>
      <c r="BV121" s="925">
        <v>9693709</v>
      </c>
      <c r="BW121" s="925"/>
      <c r="BX121" s="925"/>
      <c r="BY121" s="925"/>
      <c r="BZ121" s="925"/>
      <c r="CA121" s="925">
        <v>9468740</v>
      </c>
      <c r="CB121" s="925"/>
      <c r="CC121" s="925"/>
      <c r="CD121" s="925"/>
      <c r="CE121" s="925"/>
      <c r="CF121" s="919">
        <v>36.200000000000003</v>
      </c>
      <c r="CG121" s="920"/>
      <c r="CH121" s="920"/>
      <c r="CI121" s="920"/>
      <c r="CJ121" s="920"/>
      <c r="CK121" s="1008"/>
      <c r="CL121" s="1009"/>
      <c r="CM121" s="1009"/>
      <c r="CN121" s="1009"/>
      <c r="CO121" s="1010"/>
      <c r="CP121" s="1018" t="s">
        <v>393</v>
      </c>
      <c r="CQ121" s="1019"/>
      <c r="CR121" s="1019"/>
      <c r="CS121" s="1019"/>
      <c r="CT121" s="1019"/>
      <c r="CU121" s="1019"/>
      <c r="CV121" s="1019"/>
      <c r="CW121" s="1019"/>
      <c r="CX121" s="1019"/>
      <c r="CY121" s="1019"/>
      <c r="CZ121" s="1019"/>
      <c r="DA121" s="1019"/>
      <c r="DB121" s="1019"/>
      <c r="DC121" s="1019"/>
      <c r="DD121" s="1019"/>
      <c r="DE121" s="1019"/>
      <c r="DF121" s="1020"/>
      <c r="DG121" s="924">
        <v>1442826</v>
      </c>
      <c r="DH121" s="925"/>
      <c r="DI121" s="925"/>
      <c r="DJ121" s="925"/>
      <c r="DK121" s="925"/>
      <c r="DL121" s="925">
        <v>2119320</v>
      </c>
      <c r="DM121" s="925"/>
      <c r="DN121" s="925"/>
      <c r="DO121" s="925"/>
      <c r="DP121" s="925"/>
      <c r="DQ121" s="925">
        <v>2387365</v>
      </c>
      <c r="DR121" s="925"/>
      <c r="DS121" s="925"/>
      <c r="DT121" s="925"/>
      <c r="DU121" s="925"/>
      <c r="DV121" s="926">
        <v>9.1</v>
      </c>
      <c r="DW121" s="926"/>
      <c r="DX121" s="926"/>
      <c r="DY121" s="926"/>
      <c r="DZ121" s="927"/>
    </row>
    <row r="122" spans="1:130" s="230" customFormat="1" ht="26.25" customHeight="1" x14ac:dyDescent="0.2">
      <c r="A122" s="1056"/>
      <c r="B122" s="948"/>
      <c r="C122" s="921" t="s">
        <v>434</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453</v>
      </c>
      <c r="BA122" s="964"/>
      <c r="BB122" s="964"/>
      <c r="BC122" s="964"/>
      <c r="BD122" s="964"/>
      <c r="BE122" s="964"/>
      <c r="BF122" s="964"/>
      <c r="BG122" s="964"/>
      <c r="BH122" s="964"/>
      <c r="BI122" s="964"/>
      <c r="BJ122" s="964"/>
      <c r="BK122" s="964"/>
      <c r="BL122" s="964"/>
      <c r="BM122" s="964"/>
      <c r="BN122" s="964"/>
      <c r="BO122" s="964"/>
      <c r="BP122" s="965"/>
      <c r="BQ122" s="998">
        <v>77860208</v>
      </c>
      <c r="BR122" s="999"/>
      <c r="BS122" s="999"/>
      <c r="BT122" s="999"/>
      <c r="BU122" s="999"/>
      <c r="BV122" s="999">
        <v>76820653</v>
      </c>
      <c r="BW122" s="999"/>
      <c r="BX122" s="999"/>
      <c r="BY122" s="999"/>
      <c r="BZ122" s="999"/>
      <c r="CA122" s="999">
        <v>73790874</v>
      </c>
      <c r="CB122" s="999"/>
      <c r="CC122" s="999"/>
      <c r="CD122" s="999"/>
      <c r="CE122" s="999"/>
      <c r="CF122" s="1016">
        <v>282.10000000000002</v>
      </c>
      <c r="CG122" s="1017"/>
      <c r="CH122" s="1017"/>
      <c r="CI122" s="1017"/>
      <c r="CJ122" s="1017"/>
      <c r="CK122" s="1008"/>
      <c r="CL122" s="1009"/>
      <c r="CM122" s="1009"/>
      <c r="CN122" s="1009"/>
      <c r="CO122" s="1010"/>
      <c r="CP122" s="1018" t="s">
        <v>399</v>
      </c>
      <c r="CQ122" s="1019"/>
      <c r="CR122" s="1019"/>
      <c r="CS122" s="1019"/>
      <c r="CT122" s="1019"/>
      <c r="CU122" s="1019"/>
      <c r="CV122" s="1019"/>
      <c r="CW122" s="1019"/>
      <c r="CX122" s="1019"/>
      <c r="CY122" s="1019"/>
      <c r="CZ122" s="1019"/>
      <c r="DA122" s="1019"/>
      <c r="DB122" s="1019"/>
      <c r="DC122" s="1019"/>
      <c r="DD122" s="1019"/>
      <c r="DE122" s="1019"/>
      <c r="DF122" s="1020"/>
      <c r="DG122" s="924">
        <v>1491800</v>
      </c>
      <c r="DH122" s="925"/>
      <c r="DI122" s="925"/>
      <c r="DJ122" s="925"/>
      <c r="DK122" s="925"/>
      <c r="DL122" s="925">
        <v>1520210</v>
      </c>
      <c r="DM122" s="925"/>
      <c r="DN122" s="925"/>
      <c r="DO122" s="925"/>
      <c r="DP122" s="925"/>
      <c r="DQ122" s="925">
        <v>1511614</v>
      </c>
      <c r="DR122" s="925"/>
      <c r="DS122" s="925"/>
      <c r="DT122" s="925"/>
      <c r="DU122" s="925"/>
      <c r="DV122" s="926">
        <v>5.8</v>
      </c>
      <c r="DW122" s="926"/>
      <c r="DX122" s="926"/>
      <c r="DY122" s="926"/>
      <c r="DZ122" s="927"/>
    </row>
    <row r="123" spans="1:130" s="230" customFormat="1" ht="26.25" customHeight="1" x14ac:dyDescent="0.2">
      <c r="A123" s="1056"/>
      <c r="B123" s="948"/>
      <c r="C123" s="921" t="s">
        <v>440</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454</v>
      </c>
      <c r="BP123" s="1004"/>
      <c r="BQ123" s="1062">
        <v>94961275</v>
      </c>
      <c r="BR123" s="1063"/>
      <c r="BS123" s="1063"/>
      <c r="BT123" s="1063"/>
      <c r="BU123" s="1063"/>
      <c r="BV123" s="1063">
        <v>94036316</v>
      </c>
      <c r="BW123" s="1063"/>
      <c r="BX123" s="1063"/>
      <c r="BY123" s="1063"/>
      <c r="BZ123" s="1063"/>
      <c r="CA123" s="1063">
        <v>91115778</v>
      </c>
      <c r="CB123" s="1063"/>
      <c r="CC123" s="1063"/>
      <c r="CD123" s="1063"/>
      <c r="CE123" s="1063"/>
      <c r="CF123" s="1000"/>
      <c r="CG123" s="1001"/>
      <c r="CH123" s="1001"/>
      <c r="CI123" s="1001"/>
      <c r="CJ123" s="1002"/>
      <c r="CK123" s="1008"/>
      <c r="CL123" s="1009"/>
      <c r="CM123" s="1009"/>
      <c r="CN123" s="1009"/>
      <c r="CO123" s="1010"/>
      <c r="CP123" s="1018" t="s">
        <v>397</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5">
      <c r="A124" s="1056"/>
      <c r="B124" s="948"/>
      <c r="C124" s="921" t="s">
        <v>443</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455</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114.6</v>
      </c>
      <c r="BR124" s="1026"/>
      <c r="BS124" s="1026"/>
      <c r="BT124" s="1026"/>
      <c r="BU124" s="1026"/>
      <c r="BV124" s="1026">
        <v>115.6</v>
      </c>
      <c r="BW124" s="1026"/>
      <c r="BX124" s="1026"/>
      <c r="BY124" s="1026"/>
      <c r="BZ124" s="1026"/>
      <c r="CA124" s="1026">
        <v>120.3</v>
      </c>
      <c r="CB124" s="1026"/>
      <c r="CC124" s="1026"/>
      <c r="CD124" s="1026"/>
      <c r="CE124" s="1026"/>
      <c r="CF124" s="1027"/>
      <c r="CG124" s="1028"/>
      <c r="CH124" s="1028"/>
      <c r="CI124" s="1028"/>
      <c r="CJ124" s="1029"/>
      <c r="CK124" s="1011"/>
      <c r="CL124" s="1011"/>
      <c r="CM124" s="1011"/>
      <c r="CN124" s="1011"/>
      <c r="CO124" s="1012"/>
      <c r="CP124" s="1018" t="s">
        <v>456</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2">
      <c r="A125" s="1056"/>
      <c r="B125" s="948"/>
      <c r="C125" s="921" t="s">
        <v>445</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457</v>
      </c>
      <c r="CL125" s="1006"/>
      <c r="CM125" s="1006"/>
      <c r="CN125" s="1006"/>
      <c r="CO125" s="1007"/>
      <c r="CP125" s="928" t="s">
        <v>458</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5">
      <c r="A126" s="1056"/>
      <c r="B126" s="948"/>
      <c r="C126" s="921" t="s">
        <v>447</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8262</v>
      </c>
      <c r="AB126" s="958"/>
      <c r="AC126" s="958"/>
      <c r="AD126" s="958"/>
      <c r="AE126" s="959"/>
      <c r="AF126" s="960">
        <v>8262</v>
      </c>
      <c r="AG126" s="958"/>
      <c r="AH126" s="958"/>
      <c r="AI126" s="958"/>
      <c r="AJ126" s="959"/>
      <c r="AK126" s="960">
        <v>8262</v>
      </c>
      <c r="AL126" s="958"/>
      <c r="AM126" s="958"/>
      <c r="AN126" s="958"/>
      <c r="AO126" s="959"/>
      <c r="AP126" s="961">
        <v>0</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459</v>
      </c>
      <c r="CQ126" s="922"/>
      <c r="CR126" s="922"/>
      <c r="CS126" s="922"/>
      <c r="CT126" s="922"/>
      <c r="CU126" s="922"/>
      <c r="CV126" s="922"/>
      <c r="CW126" s="922"/>
      <c r="CX126" s="922"/>
      <c r="CY126" s="922"/>
      <c r="CZ126" s="922"/>
      <c r="DA126" s="922"/>
      <c r="DB126" s="922"/>
      <c r="DC126" s="922"/>
      <c r="DD126" s="922"/>
      <c r="DE126" s="922"/>
      <c r="DF126" s="923"/>
      <c r="DG126" s="924">
        <v>1879093</v>
      </c>
      <c r="DH126" s="925"/>
      <c r="DI126" s="925"/>
      <c r="DJ126" s="925"/>
      <c r="DK126" s="925"/>
      <c r="DL126" s="925">
        <v>1742993</v>
      </c>
      <c r="DM126" s="925"/>
      <c r="DN126" s="925"/>
      <c r="DO126" s="925"/>
      <c r="DP126" s="925"/>
      <c r="DQ126" s="925">
        <v>1153461</v>
      </c>
      <c r="DR126" s="925"/>
      <c r="DS126" s="925"/>
      <c r="DT126" s="925"/>
      <c r="DU126" s="925"/>
      <c r="DV126" s="926">
        <v>4.4000000000000004</v>
      </c>
      <c r="DW126" s="926"/>
      <c r="DX126" s="926"/>
      <c r="DY126" s="926"/>
      <c r="DZ126" s="927"/>
    </row>
    <row r="127" spans="1:130" s="230" customFormat="1" ht="26.25" customHeight="1" x14ac:dyDescent="0.2">
      <c r="A127" s="1057"/>
      <c r="B127" s="950"/>
      <c r="C127" s="972" t="s">
        <v>460</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461</v>
      </c>
      <c r="AY127" s="1031"/>
      <c r="AZ127" s="1031"/>
      <c r="BA127" s="1031"/>
      <c r="BB127" s="1031"/>
      <c r="BC127" s="1031"/>
      <c r="BD127" s="1031"/>
      <c r="BE127" s="1032"/>
      <c r="BF127" s="1033" t="s">
        <v>462</v>
      </c>
      <c r="BG127" s="1031"/>
      <c r="BH127" s="1031"/>
      <c r="BI127" s="1031"/>
      <c r="BJ127" s="1031"/>
      <c r="BK127" s="1031"/>
      <c r="BL127" s="1032"/>
      <c r="BM127" s="1033" t="s">
        <v>463</v>
      </c>
      <c r="BN127" s="1031"/>
      <c r="BO127" s="1031"/>
      <c r="BP127" s="1031"/>
      <c r="BQ127" s="1031"/>
      <c r="BR127" s="1031"/>
      <c r="BS127" s="1032"/>
      <c r="BT127" s="1033" t="s">
        <v>464</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465</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5">
      <c r="A128" s="1040" t="s">
        <v>466</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467</v>
      </c>
      <c r="X128" s="1042"/>
      <c r="Y128" s="1042"/>
      <c r="Z128" s="1043"/>
      <c r="AA128" s="1044">
        <v>1406918</v>
      </c>
      <c r="AB128" s="1045"/>
      <c r="AC128" s="1045"/>
      <c r="AD128" s="1045"/>
      <c r="AE128" s="1046"/>
      <c r="AF128" s="1047">
        <v>686182</v>
      </c>
      <c r="AG128" s="1045"/>
      <c r="AH128" s="1045"/>
      <c r="AI128" s="1045"/>
      <c r="AJ128" s="1046"/>
      <c r="AK128" s="1047">
        <v>735825</v>
      </c>
      <c r="AL128" s="1045"/>
      <c r="AM128" s="1045"/>
      <c r="AN128" s="1045"/>
      <c r="AO128" s="1046"/>
      <c r="AP128" s="1048"/>
      <c r="AQ128" s="1049"/>
      <c r="AR128" s="1049"/>
      <c r="AS128" s="1049"/>
      <c r="AT128" s="1050"/>
      <c r="AU128" s="232"/>
      <c r="AV128" s="232"/>
      <c r="AW128" s="232"/>
      <c r="AX128" s="895" t="s">
        <v>468</v>
      </c>
      <c r="AY128" s="896"/>
      <c r="AZ128" s="896"/>
      <c r="BA128" s="896"/>
      <c r="BB128" s="896"/>
      <c r="BC128" s="896"/>
      <c r="BD128" s="896"/>
      <c r="BE128" s="897"/>
      <c r="BF128" s="1051" t="s">
        <v>122</v>
      </c>
      <c r="BG128" s="1052"/>
      <c r="BH128" s="1052"/>
      <c r="BI128" s="1052"/>
      <c r="BJ128" s="1052"/>
      <c r="BK128" s="1052"/>
      <c r="BL128" s="1053"/>
      <c r="BM128" s="1051">
        <v>11.68</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469</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2">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470</v>
      </c>
      <c r="X129" s="1070"/>
      <c r="Y129" s="1070"/>
      <c r="Z129" s="1071"/>
      <c r="AA129" s="957">
        <v>32619435</v>
      </c>
      <c r="AB129" s="958"/>
      <c r="AC129" s="958"/>
      <c r="AD129" s="958"/>
      <c r="AE129" s="959"/>
      <c r="AF129" s="960">
        <v>32109084</v>
      </c>
      <c r="AG129" s="958"/>
      <c r="AH129" s="958"/>
      <c r="AI129" s="958"/>
      <c r="AJ129" s="959"/>
      <c r="AK129" s="960">
        <v>32875155</v>
      </c>
      <c r="AL129" s="958"/>
      <c r="AM129" s="958"/>
      <c r="AN129" s="958"/>
      <c r="AO129" s="959"/>
      <c r="AP129" s="1072"/>
      <c r="AQ129" s="1073"/>
      <c r="AR129" s="1073"/>
      <c r="AS129" s="1073"/>
      <c r="AT129" s="1074"/>
      <c r="AU129" s="233"/>
      <c r="AV129" s="233"/>
      <c r="AW129" s="233"/>
      <c r="AX129" s="1064" t="s">
        <v>471</v>
      </c>
      <c r="AY129" s="922"/>
      <c r="AZ129" s="922"/>
      <c r="BA129" s="922"/>
      <c r="BB129" s="922"/>
      <c r="BC129" s="922"/>
      <c r="BD129" s="922"/>
      <c r="BE129" s="923"/>
      <c r="BF129" s="1065" t="s">
        <v>122</v>
      </c>
      <c r="BG129" s="1066"/>
      <c r="BH129" s="1066"/>
      <c r="BI129" s="1066"/>
      <c r="BJ129" s="1066"/>
      <c r="BK129" s="1066"/>
      <c r="BL129" s="1067"/>
      <c r="BM129" s="1065">
        <v>16.68</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472</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473</v>
      </c>
      <c r="X130" s="1070"/>
      <c r="Y130" s="1070"/>
      <c r="Z130" s="1071"/>
      <c r="AA130" s="957">
        <v>6686357</v>
      </c>
      <c r="AB130" s="958"/>
      <c r="AC130" s="958"/>
      <c r="AD130" s="958"/>
      <c r="AE130" s="959"/>
      <c r="AF130" s="960">
        <v>6626744</v>
      </c>
      <c r="AG130" s="958"/>
      <c r="AH130" s="958"/>
      <c r="AI130" s="958"/>
      <c r="AJ130" s="959"/>
      <c r="AK130" s="960">
        <v>6714447</v>
      </c>
      <c r="AL130" s="958"/>
      <c r="AM130" s="958"/>
      <c r="AN130" s="958"/>
      <c r="AO130" s="959"/>
      <c r="AP130" s="1072"/>
      <c r="AQ130" s="1073"/>
      <c r="AR130" s="1073"/>
      <c r="AS130" s="1073"/>
      <c r="AT130" s="1074"/>
      <c r="AU130" s="233"/>
      <c r="AV130" s="233"/>
      <c r="AW130" s="233"/>
      <c r="AX130" s="1064" t="s">
        <v>474</v>
      </c>
      <c r="AY130" s="922"/>
      <c r="AZ130" s="922"/>
      <c r="BA130" s="922"/>
      <c r="BB130" s="922"/>
      <c r="BC130" s="922"/>
      <c r="BD130" s="922"/>
      <c r="BE130" s="923"/>
      <c r="BF130" s="1100">
        <v>11</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475</v>
      </c>
      <c r="X131" s="1107"/>
      <c r="Y131" s="1107"/>
      <c r="Z131" s="1108"/>
      <c r="AA131" s="1003">
        <v>25933078</v>
      </c>
      <c r="AB131" s="985"/>
      <c r="AC131" s="985"/>
      <c r="AD131" s="985"/>
      <c r="AE131" s="986"/>
      <c r="AF131" s="984">
        <v>25482340</v>
      </c>
      <c r="AG131" s="985"/>
      <c r="AH131" s="985"/>
      <c r="AI131" s="985"/>
      <c r="AJ131" s="986"/>
      <c r="AK131" s="984">
        <v>26160708</v>
      </c>
      <c r="AL131" s="985"/>
      <c r="AM131" s="985"/>
      <c r="AN131" s="985"/>
      <c r="AO131" s="986"/>
      <c r="AP131" s="1109"/>
      <c r="AQ131" s="1110"/>
      <c r="AR131" s="1110"/>
      <c r="AS131" s="1110"/>
      <c r="AT131" s="1111"/>
      <c r="AU131" s="233"/>
      <c r="AV131" s="233"/>
      <c r="AW131" s="233"/>
      <c r="AX131" s="1082" t="s">
        <v>476</v>
      </c>
      <c r="AY131" s="726"/>
      <c r="AZ131" s="726"/>
      <c r="BA131" s="726"/>
      <c r="BB131" s="726"/>
      <c r="BC131" s="726"/>
      <c r="BD131" s="726"/>
      <c r="BE131" s="1035"/>
      <c r="BF131" s="1083">
        <v>120.3</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477</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478</v>
      </c>
      <c r="W132" s="1093"/>
      <c r="X132" s="1093"/>
      <c r="Y132" s="1093"/>
      <c r="Z132" s="1094"/>
      <c r="AA132" s="1095">
        <v>12.410478230000001</v>
      </c>
      <c r="AB132" s="1096"/>
      <c r="AC132" s="1096"/>
      <c r="AD132" s="1096"/>
      <c r="AE132" s="1097"/>
      <c r="AF132" s="1098">
        <v>11.215343649999999</v>
      </c>
      <c r="AG132" s="1096"/>
      <c r="AH132" s="1096"/>
      <c r="AI132" s="1096"/>
      <c r="AJ132" s="1097"/>
      <c r="AK132" s="1098">
        <v>9.380365394</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479</v>
      </c>
      <c r="W133" s="1076"/>
      <c r="X133" s="1076"/>
      <c r="Y133" s="1076"/>
      <c r="Z133" s="1077"/>
      <c r="AA133" s="1078">
        <v>11</v>
      </c>
      <c r="AB133" s="1079"/>
      <c r="AC133" s="1079"/>
      <c r="AD133" s="1079"/>
      <c r="AE133" s="1080"/>
      <c r="AF133" s="1078">
        <v>11.3</v>
      </c>
      <c r="AG133" s="1079"/>
      <c r="AH133" s="1079"/>
      <c r="AI133" s="1079"/>
      <c r="AJ133" s="1080"/>
      <c r="AK133" s="1078">
        <v>11</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PcKkr8h8l1lYset/XQcze8mfh3Hq1MEukT/uLjNdEa1uiUDx/JQ83Wmw/WaRSTIfrdZyciKQgI6/0nvQxPzmw==" saltValue="TtTd1ubJ+7A5e5H1hzyg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7" zoomScale="90" zoomScaleNormal="85" zoomScaleSheetLayoutView="9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Ux+fG1M76EWhtcOnb/7Ba4TI19/xcNjsVApq8x9SzTe7hQDmMxqoc/msdzHXXpMPShW1rsRyapGdx+OXdzaHA==" saltValue="FCnfvLL1AYLM3cbQAH8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j3JiKGmwecd02OKGTzm/+GgTzg+66LjbhwyllrYqiF5n8e7aN1W/S1MtW+wz1oiCcELxCnSIvVGHHsV+drSCw==" saltValue="b3bY1WLzLO/wgpzdOjna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1" workbookViewId="0">
      <selection activeCell="AK39" sqref="AK39:AN39"/>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488</v>
      </c>
      <c r="AL9" s="1116"/>
      <c r="AM9" s="1116"/>
      <c r="AN9" s="1117"/>
      <c r="AO9" s="281">
        <v>6883387</v>
      </c>
      <c r="AP9" s="281">
        <v>61103</v>
      </c>
      <c r="AQ9" s="282">
        <v>66571</v>
      </c>
      <c r="AR9" s="283">
        <v>-8.1999999999999993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489</v>
      </c>
      <c r="AL10" s="1116"/>
      <c r="AM10" s="1116"/>
      <c r="AN10" s="1117"/>
      <c r="AO10" s="284">
        <v>1083567</v>
      </c>
      <c r="AP10" s="284">
        <v>9619</v>
      </c>
      <c r="AQ10" s="285">
        <v>3999</v>
      </c>
      <c r="AR10" s="286">
        <v>140.5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490</v>
      </c>
      <c r="AL11" s="1116"/>
      <c r="AM11" s="1116"/>
      <c r="AN11" s="1117"/>
      <c r="AO11" s="284">
        <v>163135</v>
      </c>
      <c r="AP11" s="284">
        <v>1448</v>
      </c>
      <c r="AQ11" s="285">
        <v>2086</v>
      </c>
      <c r="AR11" s="286">
        <v>-30.6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491</v>
      </c>
      <c r="AL12" s="1116"/>
      <c r="AM12" s="1116"/>
      <c r="AN12" s="1117"/>
      <c r="AO12" s="284" t="s">
        <v>492</v>
      </c>
      <c r="AP12" s="284" t="s">
        <v>492</v>
      </c>
      <c r="AQ12" s="285">
        <v>22</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493</v>
      </c>
      <c r="AL13" s="1116"/>
      <c r="AM13" s="1116"/>
      <c r="AN13" s="1117"/>
      <c r="AO13" s="284">
        <v>174852</v>
      </c>
      <c r="AP13" s="284">
        <v>1552</v>
      </c>
      <c r="AQ13" s="285">
        <v>2452</v>
      </c>
      <c r="AR13" s="286">
        <v>-36.700000000000003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494</v>
      </c>
      <c r="AL14" s="1116"/>
      <c r="AM14" s="1116"/>
      <c r="AN14" s="1117"/>
      <c r="AO14" s="284">
        <v>250000</v>
      </c>
      <c r="AP14" s="284">
        <v>2219</v>
      </c>
      <c r="AQ14" s="285">
        <v>1577</v>
      </c>
      <c r="AR14" s="286">
        <v>40.700000000000003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495</v>
      </c>
      <c r="AL15" s="1119"/>
      <c r="AM15" s="1119"/>
      <c r="AN15" s="1120"/>
      <c r="AO15" s="284">
        <v>-535649</v>
      </c>
      <c r="AP15" s="284">
        <v>-4755</v>
      </c>
      <c r="AQ15" s="285">
        <v>-2400</v>
      </c>
      <c r="AR15" s="286">
        <v>98.1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8019292</v>
      </c>
      <c r="AP16" s="284">
        <v>71186</v>
      </c>
      <c r="AQ16" s="285">
        <v>74306</v>
      </c>
      <c r="AR16" s="286">
        <v>-4.2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500</v>
      </c>
      <c r="AL21" s="1122"/>
      <c r="AM21" s="1122"/>
      <c r="AN21" s="1123"/>
      <c r="AO21" s="297">
        <v>5.82</v>
      </c>
      <c r="AP21" s="298">
        <v>6.91</v>
      </c>
      <c r="AQ21" s="299">
        <v>-1.0900000000000001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501</v>
      </c>
      <c r="AL22" s="1122"/>
      <c r="AM22" s="1122"/>
      <c r="AN22" s="1123"/>
      <c r="AO22" s="302">
        <v>97.6</v>
      </c>
      <c r="AP22" s="303">
        <v>99.2</v>
      </c>
      <c r="AQ22" s="304">
        <v>-1.6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2" t="s">
        <v>502</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505</v>
      </c>
      <c r="AL32" s="1130"/>
      <c r="AM32" s="1130"/>
      <c r="AN32" s="1131"/>
      <c r="AO32" s="312">
        <v>7594562</v>
      </c>
      <c r="AP32" s="312">
        <v>67416</v>
      </c>
      <c r="AQ32" s="313">
        <v>38265</v>
      </c>
      <c r="AR32" s="314">
        <v>76.2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506</v>
      </c>
      <c r="AL33" s="1130"/>
      <c r="AM33" s="1130"/>
      <c r="AN33" s="1131"/>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507</v>
      </c>
      <c r="AL34" s="1130"/>
      <c r="AM34" s="1130"/>
      <c r="AN34" s="1131"/>
      <c r="AO34" s="312" t="s">
        <v>492</v>
      </c>
      <c r="AP34" s="312" t="s">
        <v>492</v>
      </c>
      <c r="AQ34" s="313" t="s">
        <v>492</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508</v>
      </c>
      <c r="AL35" s="1130"/>
      <c r="AM35" s="1130"/>
      <c r="AN35" s="1131"/>
      <c r="AO35" s="312">
        <v>1388851</v>
      </c>
      <c r="AP35" s="312">
        <v>12329</v>
      </c>
      <c r="AQ35" s="313">
        <v>11441</v>
      </c>
      <c r="AR35" s="314">
        <v>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509</v>
      </c>
      <c r="AL36" s="1130"/>
      <c r="AM36" s="1130"/>
      <c r="AN36" s="1131"/>
      <c r="AO36" s="312">
        <v>912567</v>
      </c>
      <c r="AP36" s="312">
        <v>8101</v>
      </c>
      <c r="AQ36" s="313">
        <v>1708</v>
      </c>
      <c r="AR36" s="314">
        <v>374.3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510</v>
      </c>
      <c r="AL37" s="1130"/>
      <c r="AM37" s="1130"/>
      <c r="AN37" s="1131"/>
      <c r="AO37" s="312">
        <v>8262</v>
      </c>
      <c r="AP37" s="312">
        <v>73</v>
      </c>
      <c r="AQ37" s="313">
        <v>394</v>
      </c>
      <c r="AR37" s="314">
        <v>-81.5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511</v>
      </c>
      <c r="AL38" s="1133"/>
      <c r="AM38" s="1133"/>
      <c r="AN38" s="1134"/>
      <c r="AO38" s="315" t="s">
        <v>492</v>
      </c>
      <c r="AP38" s="315" t="s">
        <v>492</v>
      </c>
      <c r="AQ38" s="316">
        <v>1</v>
      </c>
      <c r="AR38" s="304" t="s">
        <v>492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512</v>
      </c>
      <c r="AL39" s="1133"/>
      <c r="AM39" s="1133"/>
      <c r="AN39" s="1134"/>
      <c r="AO39" s="312">
        <v>-735825</v>
      </c>
      <c r="AP39" s="312">
        <v>-6532</v>
      </c>
      <c r="AQ39" s="313">
        <v>-7153</v>
      </c>
      <c r="AR39" s="314">
        <v>-8.6999999999999993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513</v>
      </c>
      <c r="AL40" s="1130"/>
      <c r="AM40" s="1130"/>
      <c r="AN40" s="1131"/>
      <c r="AO40" s="312">
        <v>-6714447</v>
      </c>
      <c r="AP40" s="312">
        <v>-59603</v>
      </c>
      <c r="AQ40" s="313">
        <v>-33456</v>
      </c>
      <c r="AR40" s="314">
        <v>78.2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2453970</v>
      </c>
      <c r="AP41" s="312">
        <v>21784</v>
      </c>
      <c r="AQ41" s="313">
        <v>11199</v>
      </c>
      <c r="AR41" s="314">
        <v>94.5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483</v>
      </c>
      <c r="AN49" s="1126" t="s">
        <v>516</v>
      </c>
      <c r="AO49" s="1127"/>
      <c r="AP49" s="1127"/>
      <c r="AQ49" s="1127"/>
      <c r="AR49" s="112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7830765</v>
      </c>
      <c r="AN51" s="334">
        <v>68863</v>
      </c>
      <c r="AO51" s="335">
        <v>12.1</v>
      </c>
      <c r="AP51" s="336">
        <v>66343</v>
      </c>
      <c r="AQ51" s="337">
        <v>43</v>
      </c>
      <c r="AR51" s="338">
        <v>-30.9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4752316</v>
      </c>
      <c r="AN52" s="342">
        <v>41791</v>
      </c>
      <c r="AO52" s="343">
        <v>1.9</v>
      </c>
      <c r="AP52" s="344">
        <v>34529</v>
      </c>
      <c r="AQ52" s="345">
        <v>28.4</v>
      </c>
      <c r="AR52" s="346">
        <v>-26.5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10230616</v>
      </c>
      <c r="AN53" s="334">
        <v>90141</v>
      </c>
      <c r="AO53" s="335">
        <v>30.9</v>
      </c>
      <c r="AP53" s="336">
        <v>56416</v>
      </c>
      <c r="AQ53" s="337">
        <v>-15</v>
      </c>
      <c r="AR53" s="338">
        <v>45.9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6466592</v>
      </c>
      <c r="AN54" s="342">
        <v>56976</v>
      </c>
      <c r="AO54" s="343">
        <v>36.299999999999997</v>
      </c>
      <c r="AP54" s="344">
        <v>32623</v>
      </c>
      <c r="AQ54" s="345">
        <v>-5.5</v>
      </c>
      <c r="AR54" s="346">
        <v>41.8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9950483</v>
      </c>
      <c r="AN55" s="334">
        <v>87952</v>
      </c>
      <c r="AO55" s="335">
        <v>-2.4</v>
      </c>
      <c r="AP55" s="336">
        <v>49217</v>
      </c>
      <c r="AQ55" s="337">
        <v>-12.8</v>
      </c>
      <c r="AR55" s="338">
        <v>10.4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5089991</v>
      </c>
      <c r="AN56" s="342">
        <v>44990</v>
      </c>
      <c r="AO56" s="343">
        <v>-21</v>
      </c>
      <c r="AP56" s="344">
        <v>27232</v>
      </c>
      <c r="AQ56" s="345">
        <v>-16.5</v>
      </c>
      <c r="AR56" s="346">
        <v>-4.5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11133367</v>
      </c>
      <c r="AN57" s="334">
        <v>98599</v>
      </c>
      <c r="AO57" s="335">
        <v>12.1</v>
      </c>
      <c r="AP57" s="336">
        <v>49211</v>
      </c>
      <c r="AQ57" s="337">
        <v>0</v>
      </c>
      <c r="AR57" s="338">
        <v>12.1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5530114</v>
      </c>
      <c r="AN58" s="342">
        <v>48975</v>
      </c>
      <c r="AO58" s="343">
        <v>8.9</v>
      </c>
      <c r="AP58" s="344">
        <v>28367</v>
      </c>
      <c r="AQ58" s="345">
        <v>4.2</v>
      </c>
      <c r="AR58" s="346">
        <v>4.7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13169123</v>
      </c>
      <c r="AN59" s="334">
        <v>116901</v>
      </c>
      <c r="AO59" s="335">
        <v>18.600000000000001</v>
      </c>
      <c r="AP59" s="336">
        <v>51738</v>
      </c>
      <c r="AQ59" s="337">
        <v>5.0999999999999996</v>
      </c>
      <c r="AR59" s="338">
        <v>13.5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6677004</v>
      </c>
      <c r="AN60" s="342">
        <v>59271</v>
      </c>
      <c r="AO60" s="343">
        <v>21</v>
      </c>
      <c r="AP60" s="344">
        <v>30360</v>
      </c>
      <c r="AQ60" s="345">
        <v>7</v>
      </c>
      <c r="AR60" s="346">
        <v>14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10462871</v>
      </c>
      <c r="AN61" s="349">
        <v>92491</v>
      </c>
      <c r="AO61" s="350">
        <v>14.3</v>
      </c>
      <c r="AP61" s="351">
        <v>54585</v>
      </c>
      <c r="AQ61" s="352">
        <v>4.0999999999999996</v>
      </c>
      <c r="AR61" s="338">
        <v>10.199999999999999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5703203</v>
      </c>
      <c r="AN62" s="342">
        <v>50401</v>
      </c>
      <c r="AO62" s="343">
        <v>9.4</v>
      </c>
      <c r="AP62" s="344">
        <v>30622</v>
      </c>
      <c r="AQ62" s="345">
        <v>3.5</v>
      </c>
      <c r="AR62" s="346">
        <v>5.9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ttAXOOlGsJ7cvA+Xq52ZeqoUsxq6sF++NNw7gWZ4dquIWLSBeUynFIs0bxsDRhhtg8ZK2noldRU6Um/cmH+vzw==" saltValue="GSWo6121zdAJk7SETzHS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fK1mXSBZom39U9Hh/n1WiFCMCm3f607DXlrkdvIWc9hv/84ZrUuqEQpxzl0P8J4jHpleRs9wRQtKVGBAIi8vRA==" saltValue="vAyikDEFVV3MNe6IJj/v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d73f/zmvQPttgROQxPsBTYGjACFOlPIXXKVpX80BURkdea+vHlCH4RnEPqTfrBep1kl28gEX2Cte0KHfMKv+lw==" saltValue="cT1RvFJvNjxyPqyJWYXO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topLeftCell="A39"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38" t="s">
        <v>3</v>
      </c>
      <c r="D47" s="1138"/>
      <c r="E47" s="1139"/>
      <c r="F47" s="11">
        <v>7.86</v>
      </c>
      <c r="G47" s="12">
        <v>7.14</v>
      </c>
      <c r="H47" s="12">
        <v>9.17</v>
      </c>
      <c r="I47" s="12">
        <v>9.31</v>
      </c>
      <c r="J47" s="13">
        <v>8.86</v>
      </c>
    </row>
    <row r="48" spans="2:10" ht="57.75" customHeight="1" x14ac:dyDescent="0.2">
      <c r="B48" s="14"/>
      <c r="C48" s="1140" t="s">
        <v>4</v>
      </c>
      <c r="D48" s="1140"/>
      <c r="E48" s="1141"/>
      <c r="F48" s="15">
        <v>3.32</v>
      </c>
      <c r="G48" s="16">
        <v>4.84</v>
      </c>
      <c r="H48" s="16">
        <v>6.21</v>
      </c>
      <c r="I48" s="16">
        <v>3.76</v>
      </c>
      <c r="J48" s="17">
        <v>3.11</v>
      </c>
    </row>
    <row r="49" spans="2:10" ht="57.75" customHeight="1" thickBot="1" x14ac:dyDescent="0.25">
      <c r="B49" s="18"/>
      <c r="C49" s="1142" t="s">
        <v>5</v>
      </c>
      <c r="D49" s="1142"/>
      <c r="E49" s="1143"/>
      <c r="F49" s="19" t="s">
        <v>535</v>
      </c>
      <c r="G49" s="20">
        <v>1.06</v>
      </c>
      <c r="H49" s="20">
        <v>3.89</v>
      </c>
      <c r="I49" s="20" t="s">
        <v>536</v>
      </c>
      <c r="J49" s="21" t="s">
        <v>537</v>
      </c>
    </row>
    <row r="50" spans="2:10" ht="13" x14ac:dyDescent="0.2"/>
  </sheetData>
  <sheetProtection algorithmName="SHA-512" hashValue="3VcVVt4Y4ufcM5eqZwEFGcF8+QVOuU9oLsyPBtcnUPlFkcNg7eszvj06qW+ggCqMRU7CM8BZ/uS7/W7hFvEWAw==" saltValue="atkGrLhdVmnwCqciSwqc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9"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0" t="s">
        <v>538</v>
      </c>
      <c r="D34" s="1150"/>
      <c r="E34" s="1151"/>
      <c r="F34" s="32">
        <v>4.1500000000000004</v>
      </c>
      <c r="G34" s="33">
        <v>4.34</v>
      </c>
      <c r="H34" s="33">
        <v>4.82</v>
      </c>
      <c r="I34" s="33">
        <v>4.9000000000000004</v>
      </c>
      <c r="J34" s="34">
        <v>4.7300000000000004</v>
      </c>
      <c r="K34" s="22"/>
      <c r="L34" s="22"/>
      <c r="M34" s="22"/>
      <c r="N34" s="22"/>
      <c r="O34" s="22"/>
      <c r="P34" s="22"/>
    </row>
    <row r="35" spans="1:16" ht="39" customHeight="1" x14ac:dyDescent="0.2">
      <c r="A35" s="22"/>
      <c r="B35" s="35"/>
      <c r="C35" s="1144" t="s">
        <v>539</v>
      </c>
      <c r="D35" s="1145"/>
      <c r="E35" s="1146"/>
      <c r="F35" s="36">
        <v>6.91</v>
      </c>
      <c r="G35" s="37">
        <v>6.17</v>
      </c>
      <c r="H35" s="37">
        <v>5.08</v>
      </c>
      <c r="I35" s="37">
        <v>4.3099999999999996</v>
      </c>
      <c r="J35" s="38">
        <v>3.62</v>
      </c>
      <c r="K35" s="22"/>
      <c r="L35" s="22"/>
      <c r="M35" s="22"/>
      <c r="N35" s="22"/>
      <c r="O35" s="22"/>
      <c r="P35" s="22"/>
    </row>
    <row r="36" spans="1:16" ht="39" customHeight="1" x14ac:dyDescent="0.2">
      <c r="A36" s="22"/>
      <c r="B36" s="35"/>
      <c r="C36" s="1144" t="s">
        <v>540</v>
      </c>
      <c r="D36" s="1145"/>
      <c r="E36" s="1146"/>
      <c r="F36" s="36">
        <v>3.31</v>
      </c>
      <c r="G36" s="37">
        <v>4.83</v>
      </c>
      <c r="H36" s="37">
        <v>6.21</v>
      </c>
      <c r="I36" s="37">
        <v>3.75</v>
      </c>
      <c r="J36" s="38">
        <v>3.11</v>
      </c>
      <c r="K36" s="22"/>
      <c r="L36" s="22"/>
      <c r="M36" s="22"/>
      <c r="N36" s="22"/>
      <c r="O36" s="22"/>
      <c r="P36" s="22"/>
    </row>
    <row r="37" spans="1:16" ht="39" customHeight="1" x14ac:dyDescent="0.2">
      <c r="A37" s="22"/>
      <c r="B37" s="35"/>
      <c r="C37" s="1144" t="s">
        <v>541</v>
      </c>
      <c r="D37" s="1145"/>
      <c r="E37" s="1146"/>
      <c r="F37" s="36">
        <v>0.95</v>
      </c>
      <c r="G37" s="37">
        <v>1.1599999999999999</v>
      </c>
      <c r="H37" s="37">
        <v>1.28</v>
      </c>
      <c r="I37" s="37">
        <v>1.39</v>
      </c>
      <c r="J37" s="38">
        <v>1.44</v>
      </c>
      <c r="K37" s="22"/>
      <c r="L37" s="22"/>
      <c r="M37" s="22"/>
      <c r="N37" s="22"/>
      <c r="O37" s="22"/>
      <c r="P37" s="22"/>
    </row>
    <row r="38" spans="1:16" ht="39" customHeight="1" x14ac:dyDescent="0.2">
      <c r="A38" s="22"/>
      <c r="B38" s="35"/>
      <c r="C38" s="1144" t="s">
        <v>542</v>
      </c>
      <c r="D38" s="1145"/>
      <c r="E38" s="1146"/>
      <c r="F38" s="36">
        <v>0.57999999999999996</v>
      </c>
      <c r="G38" s="37">
        <v>0.51</v>
      </c>
      <c r="H38" s="37">
        <v>0.75</v>
      </c>
      <c r="I38" s="37">
        <v>0.84</v>
      </c>
      <c r="J38" s="38">
        <v>0.79</v>
      </c>
      <c r="K38" s="22"/>
      <c r="L38" s="22"/>
      <c r="M38" s="22"/>
      <c r="N38" s="22"/>
      <c r="O38" s="22"/>
      <c r="P38" s="22"/>
    </row>
    <row r="39" spans="1:16" ht="39" customHeight="1" x14ac:dyDescent="0.2">
      <c r="A39" s="22"/>
      <c r="B39" s="35"/>
      <c r="C39" s="1144" t="s">
        <v>543</v>
      </c>
      <c r="D39" s="1145"/>
      <c r="E39" s="1146"/>
      <c r="F39" s="36">
        <v>0.24</v>
      </c>
      <c r="G39" s="37">
        <v>0.19</v>
      </c>
      <c r="H39" s="37">
        <v>0.13</v>
      </c>
      <c r="I39" s="37">
        <v>0.04</v>
      </c>
      <c r="J39" s="38">
        <v>0.27</v>
      </c>
      <c r="K39" s="22"/>
      <c r="L39" s="22"/>
      <c r="M39" s="22"/>
      <c r="N39" s="22"/>
      <c r="O39" s="22"/>
      <c r="P39" s="22"/>
    </row>
    <row r="40" spans="1:16" ht="39" customHeight="1" x14ac:dyDescent="0.2">
      <c r="A40" s="22"/>
      <c r="B40" s="35"/>
      <c r="C40" s="1144" t="s">
        <v>544</v>
      </c>
      <c r="D40" s="1145"/>
      <c r="E40" s="1146"/>
      <c r="F40" s="36">
        <v>0.01</v>
      </c>
      <c r="G40" s="37">
        <v>0</v>
      </c>
      <c r="H40" s="37">
        <v>0</v>
      </c>
      <c r="I40" s="37">
        <v>0.01</v>
      </c>
      <c r="J40" s="38">
        <v>0</v>
      </c>
      <c r="K40" s="22"/>
      <c r="L40" s="22"/>
      <c r="M40" s="22"/>
      <c r="N40" s="22"/>
      <c r="O40" s="22"/>
      <c r="P40" s="22"/>
    </row>
    <row r="41" spans="1:16" ht="39" customHeight="1" x14ac:dyDescent="0.2">
      <c r="A41" s="22"/>
      <c r="B41" s="35"/>
      <c r="C41" s="1144" t="s">
        <v>545</v>
      </c>
      <c r="D41" s="1145"/>
      <c r="E41" s="1146"/>
      <c r="F41" s="36">
        <v>0</v>
      </c>
      <c r="G41" s="37">
        <v>0</v>
      </c>
      <c r="H41" s="37">
        <v>0</v>
      </c>
      <c r="I41" s="37">
        <v>0</v>
      </c>
      <c r="J41" s="38">
        <v>0</v>
      </c>
      <c r="K41" s="22"/>
      <c r="L41" s="22"/>
      <c r="M41" s="22"/>
      <c r="N41" s="22"/>
      <c r="O41" s="22"/>
      <c r="P41" s="22"/>
    </row>
    <row r="42" spans="1:16" ht="39" customHeight="1" x14ac:dyDescent="0.2">
      <c r="A42" s="22"/>
      <c r="B42" s="39"/>
      <c r="C42" s="1144" t="s">
        <v>546</v>
      </c>
      <c r="D42" s="1145"/>
      <c r="E42" s="1146"/>
      <c r="F42" s="36" t="s">
        <v>492</v>
      </c>
      <c r="G42" s="37" t="s">
        <v>492</v>
      </c>
      <c r="H42" s="37" t="s">
        <v>492</v>
      </c>
      <c r="I42" s="37" t="s">
        <v>492</v>
      </c>
      <c r="J42" s="38" t="s">
        <v>492</v>
      </c>
      <c r="K42" s="22"/>
      <c r="L42" s="22"/>
      <c r="M42" s="22"/>
      <c r="N42" s="22"/>
      <c r="O42" s="22"/>
      <c r="P42" s="22"/>
    </row>
    <row r="43" spans="1:16" ht="39" customHeight="1" thickBot="1" x14ac:dyDescent="0.25">
      <c r="A43" s="22"/>
      <c r="B43" s="40"/>
      <c r="C43" s="1147" t="s">
        <v>547</v>
      </c>
      <c r="D43" s="1148"/>
      <c r="E43" s="1149"/>
      <c r="F43" s="41">
        <v>0.03</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s/yPmo9RHwGA9GiTO4h1vpaJahMYQq7Ic7UMwE0f0dipTu4+TsHjiMWHRvFoDisuCu7HN9vlWL2EQImb8Dndg==" saltValue="L5/7ZSjgQT75eHAociLG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2" t="s">
        <v>9</v>
      </c>
      <c r="C45" s="1153"/>
      <c r="D45" s="58"/>
      <c r="E45" s="1158" t="s">
        <v>10</v>
      </c>
      <c r="F45" s="1158"/>
      <c r="G45" s="1158"/>
      <c r="H45" s="1158"/>
      <c r="I45" s="1158"/>
      <c r="J45" s="1159"/>
      <c r="K45" s="59">
        <v>7390</v>
      </c>
      <c r="L45" s="60">
        <v>7403</v>
      </c>
      <c r="M45" s="60">
        <v>8778</v>
      </c>
      <c r="N45" s="60">
        <v>7684</v>
      </c>
      <c r="O45" s="61">
        <v>7595</v>
      </c>
      <c r="P45" s="48"/>
      <c r="Q45" s="48"/>
      <c r="R45" s="48"/>
      <c r="S45" s="48"/>
      <c r="T45" s="48"/>
      <c r="U45" s="48"/>
    </row>
    <row r="46" spans="1:21" ht="30.75" customHeight="1" x14ac:dyDescent="0.2">
      <c r="A46" s="48"/>
      <c r="B46" s="1154"/>
      <c r="C46" s="1155"/>
      <c r="D46" s="62"/>
      <c r="E46" s="1160" t="s">
        <v>11</v>
      </c>
      <c r="F46" s="1160"/>
      <c r="G46" s="1160"/>
      <c r="H46" s="1160"/>
      <c r="I46" s="1160"/>
      <c r="J46" s="1161"/>
      <c r="K46" s="63" t="s">
        <v>492</v>
      </c>
      <c r="L46" s="64" t="s">
        <v>492</v>
      </c>
      <c r="M46" s="64" t="s">
        <v>492</v>
      </c>
      <c r="N46" s="64" t="s">
        <v>492</v>
      </c>
      <c r="O46" s="65" t="s">
        <v>492</v>
      </c>
      <c r="P46" s="48"/>
      <c r="Q46" s="48"/>
      <c r="R46" s="48"/>
      <c r="S46" s="48"/>
      <c r="T46" s="48"/>
      <c r="U46" s="48"/>
    </row>
    <row r="47" spans="1:21" ht="30.75" customHeight="1" x14ac:dyDescent="0.2">
      <c r="A47" s="48"/>
      <c r="B47" s="1154"/>
      <c r="C47" s="1155"/>
      <c r="D47" s="62"/>
      <c r="E47" s="1160" t="s">
        <v>12</v>
      </c>
      <c r="F47" s="1160"/>
      <c r="G47" s="1160"/>
      <c r="H47" s="1160"/>
      <c r="I47" s="1160"/>
      <c r="J47" s="1161"/>
      <c r="K47" s="63" t="s">
        <v>492</v>
      </c>
      <c r="L47" s="64" t="s">
        <v>492</v>
      </c>
      <c r="M47" s="64" t="s">
        <v>492</v>
      </c>
      <c r="N47" s="64" t="s">
        <v>492</v>
      </c>
      <c r="O47" s="65" t="s">
        <v>492</v>
      </c>
      <c r="P47" s="48"/>
      <c r="Q47" s="48"/>
      <c r="R47" s="48"/>
      <c r="S47" s="48"/>
      <c r="T47" s="48"/>
      <c r="U47" s="48"/>
    </row>
    <row r="48" spans="1:21" ht="30.75" customHeight="1" x14ac:dyDescent="0.2">
      <c r="A48" s="48"/>
      <c r="B48" s="1154"/>
      <c r="C48" s="1155"/>
      <c r="D48" s="62"/>
      <c r="E48" s="1160" t="s">
        <v>13</v>
      </c>
      <c r="F48" s="1160"/>
      <c r="G48" s="1160"/>
      <c r="H48" s="1160"/>
      <c r="I48" s="1160"/>
      <c r="J48" s="1161"/>
      <c r="K48" s="63">
        <v>1603</v>
      </c>
      <c r="L48" s="64">
        <v>1519</v>
      </c>
      <c r="M48" s="64">
        <v>1584</v>
      </c>
      <c r="N48" s="64">
        <v>1516</v>
      </c>
      <c r="O48" s="65">
        <v>1389</v>
      </c>
      <c r="P48" s="48"/>
      <c r="Q48" s="48"/>
      <c r="R48" s="48"/>
      <c r="S48" s="48"/>
      <c r="T48" s="48"/>
      <c r="U48" s="48"/>
    </row>
    <row r="49" spans="1:21" ht="30.75" customHeight="1" x14ac:dyDescent="0.2">
      <c r="A49" s="48"/>
      <c r="B49" s="1154"/>
      <c r="C49" s="1155"/>
      <c r="D49" s="62"/>
      <c r="E49" s="1160" t="s">
        <v>14</v>
      </c>
      <c r="F49" s="1160"/>
      <c r="G49" s="1160"/>
      <c r="H49" s="1160"/>
      <c r="I49" s="1160"/>
      <c r="J49" s="1161"/>
      <c r="K49" s="63">
        <v>790</v>
      </c>
      <c r="L49" s="64">
        <v>955</v>
      </c>
      <c r="M49" s="64">
        <v>942</v>
      </c>
      <c r="N49" s="64">
        <v>963</v>
      </c>
      <c r="O49" s="65">
        <v>913</v>
      </c>
      <c r="P49" s="48"/>
      <c r="Q49" s="48"/>
      <c r="R49" s="48"/>
      <c r="S49" s="48"/>
      <c r="T49" s="48"/>
      <c r="U49" s="48"/>
    </row>
    <row r="50" spans="1:21" ht="30.75" customHeight="1" x14ac:dyDescent="0.2">
      <c r="A50" s="48"/>
      <c r="B50" s="1154"/>
      <c r="C50" s="1155"/>
      <c r="D50" s="62"/>
      <c r="E50" s="1160" t="s">
        <v>15</v>
      </c>
      <c r="F50" s="1160"/>
      <c r="G50" s="1160"/>
      <c r="H50" s="1160"/>
      <c r="I50" s="1160"/>
      <c r="J50" s="1161"/>
      <c r="K50" s="63">
        <v>8</v>
      </c>
      <c r="L50" s="64">
        <v>8</v>
      </c>
      <c r="M50" s="64">
        <v>8</v>
      </c>
      <c r="N50" s="64">
        <v>8</v>
      </c>
      <c r="O50" s="65">
        <v>8</v>
      </c>
      <c r="P50" s="48"/>
      <c r="Q50" s="48"/>
      <c r="R50" s="48"/>
      <c r="S50" s="48"/>
      <c r="T50" s="48"/>
      <c r="U50" s="48"/>
    </row>
    <row r="51" spans="1:21" ht="30.75" customHeight="1" x14ac:dyDescent="0.2">
      <c r="A51" s="48"/>
      <c r="B51" s="1156"/>
      <c r="C51" s="1157"/>
      <c r="D51" s="66"/>
      <c r="E51" s="1160" t="s">
        <v>16</v>
      </c>
      <c r="F51" s="1160"/>
      <c r="G51" s="1160"/>
      <c r="H51" s="1160"/>
      <c r="I51" s="1160"/>
      <c r="J51" s="1161"/>
      <c r="K51" s="63" t="s">
        <v>492</v>
      </c>
      <c r="L51" s="64" t="s">
        <v>492</v>
      </c>
      <c r="M51" s="64">
        <v>0</v>
      </c>
      <c r="N51" s="64" t="s">
        <v>492</v>
      </c>
      <c r="O51" s="65" t="s">
        <v>492</v>
      </c>
      <c r="P51" s="48"/>
      <c r="Q51" s="48"/>
      <c r="R51" s="48"/>
      <c r="S51" s="48"/>
      <c r="T51" s="48"/>
      <c r="U51" s="48"/>
    </row>
    <row r="52" spans="1:21" ht="30.75" customHeight="1" x14ac:dyDescent="0.2">
      <c r="A52" s="48"/>
      <c r="B52" s="1162" t="s">
        <v>17</v>
      </c>
      <c r="C52" s="1163"/>
      <c r="D52" s="66"/>
      <c r="E52" s="1160" t="s">
        <v>18</v>
      </c>
      <c r="F52" s="1160"/>
      <c r="G52" s="1160"/>
      <c r="H52" s="1160"/>
      <c r="I52" s="1160"/>
      <c r="J52" s="1161"/>
      <c r="K52" s="63">
        <v>7343</v>
      </c>
      <c r="L52" s="64">
        <v>7316</v>
      </c>
      <c r="M52" s="64">
        <v>8094</v>
      </c>
      <c r="N52" s="64">
        <v>7312</v>
      </c>
      <c r="O52" s="65">
        <v>7450</v>
      </c>
      <c r="P52" s="48"/>
      <c r="Q52" s="48"/>
      <c r="R52" s="48"/>
      <c r="S52" s="48"/>
      <c r="T52" s="48"/>
      <c r="U52" s="48"/>
    </row>
    <row r="53" spans="1:21" ht="30.75" customHeight="1" thickBot="1" x14ac:dyDescent="0.25">
      <c r="A53" s="48"/>
      <c r="B53" s="1164" t="s">
        <v>19</v>
      </c>
      <c r="C53" s="1165"/>
      <c r="D53" s="67"/>
      <c r="E53" s="1166" t="s">
        <v>20</v>
      </c>
      <c r="F53" s="1166"/>
      <c r="G53" s="1166"/>
      <c r="H53" s="1166"/>
      <c r="I53" s="1166"/>
      <c r="J53" s="1167"/>
      <c r="K53" s="68">
        <v>2448</v>
      </c>
      <c r="L53" s="69">
        <v>2569</v>
      </c>
      <c r="M53" s="69">
        <v>3218</v>
      </c>
      <c r="N53" s="69">
        <v>2859</v>
      </c>
      <c r="O53" s="70">
        <v>2455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8" t="s">
        <v>24</v>
      </c>
      <c r="C58" s="1169"/>
      <c r="D58" s="1174" t="s">
        <v>25</v>
      </c>
      <c r="E58" s="1175"/>
      <c r="F58" s="1175"/>
      <c r="G58" s="1175"/>
      <c r="H58" s="1175"/>
      <c r="I58" s="1175"/>
      <c r="J58" s="1176"/>
      <c r="K58" s="83"/>
      <c r="L58" s="84"/>
      <c r="M58" s="84"/>
      <c r="N58" s="84"/>
      <c r="O58" s="85"/>
    </row>
    <row r="59" spans="1:21" ht="31.5" customHeight="1" x14ac:dyDescent="0.2">
      <c r="B59" s="1170"/>
      <c r="C59" s="1171"/>
      <c r="D59" s="1177" t="s">
        <v>26</v>
      </c>
      <c r="E59" s="1178"/>
      <c r="F59" s="1178"/>
      <c r="G59" s="1178"/>
      <c r="H59" s="1178"/>
      <c r="I59" s="1178"/>
      <c r="J59" s="1179"/>
      <c r="K59" s="86"/>
      <c r="L59" s="87"/>
      <c r="M59" s="87"/>
      <c r="N59" s="87"/>
      <c r="O59" s="88"/>
    </row>
    <row r="60" spans="1:21" ht="31.5" customHeight="1" thickBot="1" x14ac:dyDescent="0.25">
      <c r="B60" s="1172"/>
      <c r="C60" s="1173"/>
      <c r="D60" s="1180" t="s">
        <v>27</v>
      </c>
      <c r="E60" s="1181"/>
      <c r="F60" s="1181"/>
      <c r="G60" s="1181"/>
      <c r="H60" s="1181"/>
      <c r="I60" s="1181"/>
      <c r="J60" s="118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8HdQsjxFXMRID+Amw9+hiUbLIk9y1uvV+qCEmbbecIYGRhOWqjBDjT5Pr0Yl68eF0n94gC0nBFHhnVDPZ5rug==" saltValue="ExNdOe047DM1vKEmpcMf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B41" sqref="B41:C49"/>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3" t="s">
        <v>30</v>
      </c>
      <c r="C41" s="1184"/>
      <c r="D41" s="105"/>
      <c r="E41" s="1189" t="s">
        <v>31</v>
      </c>
      <c r="F41" s="1189"/>
      <c r="G41" s="1189"/>
      <c r="H41" s="1190"/>
      <c r="I41" s="355">
        <v>83651</v>
      </c>
      <c r="J41" s="356">
        <v>85010</v>
      </c>
      <c r="K41" s="356">
        <v>84315</v>
      </c>
      <c r="L41" s="356">
        <v>84246</v>
      </c>
      <c r="M41" s="357">
        <v>85180</v>
      </c>
    </row>
    <row r="42" spans="2:13" ht="27.75" customHeight="1" x14ac:dyDescent="0.2">
      <c r="B42" s="1185"/>
      <c r="C42" s="1186"/>
      <c r="D42" s="106"/>
      <c r="E42" s="1191" t="s">
        <v>32</v>
      </c>
      <c r="F42" s="1191"/>
      <c r="G42" s="1191"/>
      <c r="H42" s="1192"/>
      <c r="I42" s="358">
        <v>388</v>
      </c>
      <c r="J42" s="359">
        <v>347</v>
      </c>
      <c r="K42" s="359">
        <v>306</v>
      </c>
      <c r="L42" s="359">
        <v>265</v>
      </c>
      <c r="M42" s="360">
        <v>225</v>
      </c>
    </row>
    <row r="43" spans="2:13" ht="27.75" customHeight="1" x14ac:dyDescent="0.2">
      <c r="B43" s="1185"/>
      <c r="C43" s="1186"/>
      <c r="D43" s="106"/>
      <c r="E43" s="1191" t="s">
        <v>33</v>
      </c>
      <c r="F43" s="1191"/>
      <c r="G43" s="1191"/>
      <c r="H43" s="1192"/>
      <c r="I43" s="358">
        <v>23488</v>
      </c>
      <c r="J43" s="359">
        <v>22077</v>
      </c>
      <c r="K43" s="359">
        <v>23665</v>
      </c>
      <c r="L43" s="359">
        <v>23341</v>
      </c>
      <c r="M43" s="360">
        <v>22379</v>
      </c>
    </row>
    <row r="44" spans="2:13" ht="27.75" customHeight="1" x14ac:dyDescent="0.2">
      <c r="B44" s="1185"/>
      <c r="C44" s="1186"/>
      <c r="D44" s="106"/>
      <c r="E44" s="1191" t="s">
        <v>34</v>
      </c>
      <c r="F44" s="1191"/>
      <c r="G44" s="1191"/>
      <c r="H44" s="1192"/>
      <c r="I44" s="358">
        <v>9807</v>
      </c>
      <c r="J44" s="359">
        <v>9275</v>
      </c>
      <c r="K44" s="359">
        <v>8451</v>
      </c>
      <c r="L44" s="359">
        <v>7982</v>
      </c>
      <c r="M44" s="360">
        <v>8009</v>
      </c>
    </row>
    <row r="45" spans="2:13" ht="27.75" customHeight="1" x14ac:dyDescent="0.2">
      <c r="B45" s="1185"/>
      <c r="C45" s="1186"/>
      <c r="D45" s="106"/>
      <c r="E45" s="1191" t="s">
        <v>35</v>
      </c>
      <c r="F45" s="1191"/>
      <c r="G45" s="1191"/>
      <c r="H45" s="1192"/>
      <c r="I45" s="358">
        <v>6390</v>
      </c>
      <c r="J45" s="359">
        <v>6200</v>
      </c>
      <c r="K45" s="359">
        <v>6082</v>
      </c>
      <c r="L45" s="359">
        <v>5921</v>
      </c>
      <c r="M45" s="360">
        <v>5642</v>
      </c>
    </row>
    <row r="46" spans="2:13" ht="27.75" customHeight="1" x14ac:dyDescent="0.2">
      <c r="B46" s="1185"/>
      <c r="C46" s="1186"/>
      <c r="D46" s="107"/>
      <c r="E46" s="1191" t="s">
        <v>36</v>
      </c>
      <c r="F46" s="1191"/>
      <c r="G46" s="1191"/>
      <c r="H46" s="1192"/>
      <c r="I46" s="358">
        <v>706</v>
      </c>
      <c r="J46" s="359">
        <v>615</v>
      </c>
      <c r="K46" s="359">
        <v>1879</v>
      </c>
      <c r="L46" s="359">
        <v>1743</v>
      </c>
      <c r="M46" s="360">
        <v>1153</v>
      </c>
    </row>
    <row r="47" spans="2:13" ht="27.75" customHeight="1" x14ac:dyDescent="0.2">
      <c r="B47" s="1185"/>
      <c r="C47" s="1186"/>
      <c r="D47" s="108"/>
      <c r="E47" s="1193" t="s">
        <v>37</v>
      </c>
      <c r="F47" s="1194"/>
      <c r="G47" s="1194"/>
      <c r="H47" s="1195"/>
      <c r="I47" s="358" t="s">
        <v>492</v>
      </c>
      <c r="J47" s="359" t="s">
        <v>492</v>
      </c>
      <c r="K47" s="359" t="s">
        <v>492</v>
      </c>
      <c r="L47" s="359" t="s">
        <v>492</v>
      </c>
      <c r="M47" s="360" t="s">
        <v>492</v>
      </c>
    </row>
    <row r="48" spans="2:13" ht="27.75" customHeight="1" x14ac:dyDescent="0.2">
      <c r="B48" s="1185"/>
      <c r="C48" s="1186"/>
      <c r="D48" s="106"/>
      <c r="E48" s="1191" t="s">
        <v>38</v>
      </c>
      <c r="F48" s="1191"/>
      <c r="G48" s="1191"/>
      <c r="H48" s="1192"/>
      <c r="I48" s="358" t="s">
        <v>492</v>
      </c>
      <c r="J48" s="359" t="s">
        <v>492</v>
      </c>
      <c r="K48" s="359" t="s">
        <v>492</v>
      </c>
      <c r="L48" s="359" t="s">
        <v>492</v>
      </c>
      <c r="M48" s="360" t="s">
        <v>492</v>
      </c>
    </row>
    <row r="49" spans="2:13" ht="27.75" customHeight="1" x14ac:dyDescent="0.2">
      <c r="B49" s="1187"/>
      <c r="C49" s="1188"/>
      <c r="D49" s="106"/>
      <c r="E49" s="1191" t="s">
        <v>39</v>
      </c>
      <c r="F49" s="1191"/>
      <c r="G49" s="1191"/>
      <c r="H49" s="1192"/>
      <c r="I49" s="358" t="s">
        <v>492</v>
      </c>
      <c r="J49" s="359" t="s">
        <v>492</v>
      </c>
      <c r="K49" s="359" t="s">
        <v>492</v>
      </c>
      <c r="L49" s="359" t="s">
        <v>492</v>
      </c>
      <c r="M49" s="360" t="s">
        <v>492</v>
      </c>
    </row>
    <row r="50" spans="2:13" ht="27.75" customHeight="1" x14ac:dyDescent="0.2">
      <c r="B50" s="1196" t="s">
        <v>40</v>
      </c>
      <c r="C50" s="1197"/>
      <c r="D50" s="109"/>
      <c r="E50" s="1191" t="s">
        <v>41</v>
      </c>
      <c r="F50" s="1191"/>
      <c r="G50" s="1191"/>
      <c r="H50" s="1192"/>
      <c r="I50" s="358">
        <v>5119</v>
      </c>
      <c r="J50" s="359">
        <v>5500</v>
      </c>
      <c r="K50" s="359">
        <v>7471</v>
      </c>
      <c r="L50" s="359">
        <v>7522</v>
      </c>
      <c r="M50" s="360">
        <v>7856</v>
      </c>
    </row>
    <row r="51" spans="2:13" ht="27.75" customHeight="1" x14ac:dyDescent="0.2">
      <c r="B51" s="1185"/>
      <c r="C51" s="1186"/>
      <c r="D51" s="106"/>
      <c r="E51" s="1191" t="s">
        <v>42</v>
      </c>
      <c r="F51" s="1191"/>
      <c r="G51" s="1191"/>
      <c r="H51" s="1192"/>
      <c r="I51" s="358">
        <v>8959</v>
      </c>
      <c r="J51" s="359">
        <v>9390</v>
      </c>
      <c r="K51" s="359">
        <v>9630</v>
      </c>
      <c r="L51" s="359">
        <v>9694</v>
      </c>
      <c r="M51" s="360">
        <v>9469</v>
      </c>
    </row>
    <row r="52" spans="2:13" ht="27.75" customHeight="1" x14ac:dyDescent="0.2">
      <c r="B52" s="1187"/>
      <c r="C52" s="1188"/>
      <c r="D52" s="106"/>
      <c r="E52" s="1191" t="s">
        <v>43</v>
      </c>
      <c r="F52" s="1191"/>
      <c r="G52" s="1191"/>
      <c r="H52" s="1192"/>
      <c r="I52" s="358">
        <v>80302</v>
      </c>
      <c r="J52" s="359">
        <v>79904</v>
      </c>
      <c r="K52" s="359">
        <v>77860</v>
      </c>
      <c r="L52" s="359">
        <v>76821</v>
      </c>
      <c r="M52" s="360">
        <v>73791</v>
      </c>
    </row>
    <row r="53" spans="2:13" ht="27.75" customHeight="1" thickBot="1" x14ac:dyDescent="0.25">
      <c r="B53" s="1198" t="s">
        <v>19</v>
      </c>
      <c r="C53" s="1199"/>
      <c r="D53" s="110"/>
      <c r="E53" s="1200" t="s">
        <v>44</v>
      </c>
      <c r="F53" s="1200"/>
      <c r="G53" s="1200"/>
      <c r="H53" s="1201"/>
      <c r="I53" s="361">
        <v>30049</v>
      </c>
      <c r="J53" s="362">
        <v>28729</v>
      </c>
      <c r="K53" s="362">
        <v>29737</v>
      </c>
      <c r="L53" s="362">
        <v>29462</v>
      </c>
      <c r="M53" s="363">
        <v>31472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2JvBQBsRr7ocWO39/tQGUy7ru7r5iW+4x2Zwx1kdUPSpdcXOamMgI2AwgE3N8bTXnN6tKQwwJv1E2wJXhthIA==" saltValue="wew1l8PxF1LoULfebmE5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55" zoomScaleNormal="10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10" t="s">
        <v>46</v>
      </c>
      <c r="D55" s="1210"/>
      <c r="E55" s="1211"/>
      <c r="F55" s="122">
        <v>2993</v>
      </c>
      <c r="G55" s="122">
        <v>2991</v>
      </c>
      <c r="H55" s="123">
        <v>2913</v>
      </c>
    </row>
    <row r="56" spans="2:8" ht="52.5" customHeight="1" x14ac:dyDescent="0.2">
      <c r="B56" s="124"/>
      <c r="C56" s="1212" t="s">
        <v>47</v>
      </c>
      <c r="D56" s="1212"/>
      <c r="E56" s="1213"/>
      <c r="F56" s="125">
        <v>739</v>
      </c>
      <c r="G56" s="125">
        <v>739</v>
      </c>
      <c r="H56" s="126">
        <v>888</v>
      </c>
    </row>
    <row r="57" spans="2:8" ht="53.25" customHeight="1" x14ac:dyDescent="0.2">
      <c r="B57" s="124"/>
      <c r="C57" s="1214" t="s">
        <v>48</v>
      </c>
      <c r="D57" s="1214"/>
      <c r="E57" s="1215"/>
      <c r="F57" s="127">
        <v>4546</v>
      </c>
      <c r="G57" s="127">
        <v>4553</v>
      </c>
      <c r="H57" s="128">
        <v>4852</v>
      </c>
    </row>
    <row r="58" spans="2:8" ht="45.75" customHeight="1" x14ac:dyDescent="0.2">
      <c r="B58" s="129"/>
      <c r="C58" s="1202" t="s">
        <v>571</v>
      </c>
      <c r="D58" s="1203"/>
      <c r="E58" s="1204"/>
      <c r="F58" s="130">
        <v>3155</v>
      </c>
      <c r="G58" s="130">
        <v>3080</v>
      </c>
      <c r="H58" s="131">
        <v>3080</v>
      </c>
    </row>
    <row r="59" spans="2:8" ht="45.75" customHeight="1" x14ac:dyDescent="0.2">
      <c r="B59" s="129"/>
      <c r="C59" s="1202" t="s">
        <v>572</v>
      </c>
      <c r="D59" s="1203"/>
      <c r="E59" s="1204"/>
      <c r="F59" s="130">
        <v>351</v>
      </c>
      <c r="G59" s="130">
        <v>383</v>
      </c>
      <c r="H59" s="131">
        <v>581</v>
      </c>
    </row>
    <row r="60" spans="2:8" ht="45.75" customHeight="1" x14ac:dyDescent="0.2">
      <c r="B60" s="129"/>
      <c r="C60" s="1202" t="s">
        <v>573</v>
      </c>
      <c r="D60" s="1203"/>
      <c r="E60" s="1204"/>
      <c r="F60" s="130">
        <v>200</v>
      </c>
      <c r="G60" s="130">
        <v>300</v>
      </c>
      <c r="H60" s="131">
        <v>400</v>
      </c>
    </row>
    <row r="61" spans="2:8" ht="45.75" customHeight="1" x14ac:dyDescent="0.2">
      <c r="B61" s="129"/>
      <c r="C61" s="1202" t="s">
        <v>574</v>
      </c>
      <c r="D61" s="1203"/>
      <c r="E61" s="1204"/>
      <c r="F61" s="130">
        <v>254</v>
      </c>
      <c r="G61" s="130">
        <v>273</v>
      </c>
      <c r="H61" s="131">
        <v>229</v>
      </c>
    </row>
    <row r="62" spans="2:8" ht="45.75" customHeight="1" thickBot="1" x14ac:dyDescent="0.25">
      <c r="B62" s="132"/>
      <c r="C62" s="1205" t="s">
        <v>575</v>
      </c>
      <c r="D62" s="1206"/>
      <c r="E62" s="1207"/>
      <c r="F62" s="133">
        <v>131</v>
      </c>
      <c r="G62" s="133">
        <v>125</v>
      </c>
      <c r="H62" s="134">
        <v>120</v>
      </c>
    </row>
    <row r="63" spans="2:8" ht="52.5" customHeight="1" thickBot="1" x14ac:dyDescent="0.25">
      <c r="B63" s="135"/>
      <c r="C63" s="1208" t="s">
        <v>49</v>
      </c>
      <c r="D63" s="1208"/>
      <c r="E63" s="1209"/>
      <c r="F63" s="136">
        <v>8278</v>
      </c>
      <c r="G63" s="136">
        <v>8283</v>
      </c>
      <c r="H63" s="137">
        <v>8652</v>
      </c>
    </row>
    <row r="64" spans="2:8" ht="13" x14ac:dyDescent="0.2"/>
  </sheetData>
  <sheetProtection algorithmName="SHA-512" hashValue="kZPaE/N4L1Ebw9tB/H4je2/z5WIIZoTW1LZM+3c72120DX5o2Xnx+81xvyruoeMfYvyb+suqkVwHnwC+fC197A==" saltValue="TD4fEpALLS8EqUC0gkDJ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68863</v>
      </c>
      <c r="E3" s="156"/>
      <c r="F3" s="157">
        <v>66343</v>
      </c>
      <c r="G3" s="158"/>
      <c r="H3" s="159"/>
    </row>
    <row r="4" spans="1:8" x14ac:dyDescent="0.2">
      <c r="A4" s="160"/>
      <c r="B4" s="161"/>
      <c r="C4" s="162"/>
      <c r="D4" s="163">
        <v>41791</v>
      </c>
      <c r="E4" s="164"/>
      <c r="F4" s="165">
        <v>34529</v>
      </c>
      <c r="G4" s="166"/>
      <c r="H4" s="167"/>
    </row>
    <row r="5" spans="1:8" x14ac:dyDescent="0.2">
      <c r="A5" s="148" t="s">
        <v>524</v>
      </c>
      <c r="B5" s="153"/>
      <c r="C5" s="154"/>
      <c r="D5" s="155">
        <v>90141</v>
      </c>
      <c r="E5" s="156"/>
      <c r="F5" s="157">
        <v>56416</v>
      </c>
      <c r="G5" s="158"/>
      <c r="H5" s="159"/>
    </row>
    <row r="6" spans="1:8" x14ac:dyDescent="0.2">
      <c r="A6" s="160"/>
      <c r="B6" s="161"/>
      <c r="C6" s="162"/>
      <c r="D6" s="163">
        <v>56976</v>
      </c>
      <c r="E6" s="164"/>
      <c r="F6" s="165">
        <v>32623</v>
      </c>
      <c r="G6" s="166"/>
      <c r="H6" s="167"/>
    </row>
    <row r="7" spans="1:8" x14ac:dyDescent="0.2">
      <c r="A7" s="148" t="s">
        <v>525</v>
      </c>
      <c r="B7" s="153"/>
      <c r="C7" s="154"/>
      <c r="D7" s="155">
        <v>87952</v>
      </c>
      <c r="E7" s="156"/>
      <c r="F7" s="157">
        <v>49217</v>
      </c>
      <c r="G7" s="158"/>
      <c r="H7" s="159"/>
    </row>
    <row r="8" spans="1:8" x14ac:dyDescent="0.2">
      <c r="A8" s="160"/>
      <c r="B8" s="161"/>
      <c r="C8" s="162"/>
      <c r="D8" s="163">
        <v>44990</v>
      </c>
      <c r="E8" s="164"/>
      <c r="F8" s="165">
        <v>27232</v>
      </c>
      <c r="G8" s="166"/>
      <c r="H8" s="167"/>
    </row>
    <row r="9" spans="1:8" x14ac:dyDescent="0.2">
      <c r="A9" s="148" t="s">
        <v>526</v>
      </c>
      <c r="B9" s="153"/>
      <c r="C9" s="154"/>
      <c r="D9" s="155">
        <v>98599</v>
      </c>
      <c r="E9" s="156"/>
      <c r="F9" s="157">
        <v>49211</v>
      </c>
      <c r="G9" s="158"/>
      <c r="H9" s="159"/>
    </row>
    <row r="10" spans="1:8" x14ac:dyDescent="0.2">
      <c r="A10" s="160"/>
      <c r="B10" s="161"/>
      <c r="C10" s="162"/>
      <c r="D10" s="163">
        <v>48975</v>
      </c>
      <c r="E10" s="164"/>
      <c r="F10" s="165">
        <v>28367</v>
      </c>
      <c r="G10" s="166"/>
      <c r="H10" s="167"/>
    </row>
    <row r="11" spans="1:8" x14ac:dyDescent="0.2">
      <c r="A11" s="148" t="s">
        <v>527</v>
      </c>
      <c r="B11" s="153"/>
      <c r="C11" s="154"/>
      <c r="D11" s="155">
        <v>116901</v>
      </c>
      <c r="E11" s="156"/>
      <c r="F11" s="157">
        <v>51738</v>
      </c>
      <c r="G11" s="158"/>
      <c r="H11" s="159"/>
    </row>
    <row r="12" spans="1:8" x14ac:dyDescent="0.2">
      <c r="A12" s="160"/>
      <c r="B12" s="161"/>
      <c r="C12" s="168"/>
      <c r="D12" s="163">
        <v>59271</v>
      </c>
      <c r="E12" s="164"/>
      <c r="F12" s="165">
        <v>30360</v>
      </c>
      <c r="G12" s="166"/>
      <c r="H12" s="167"/>
    </row>
    <row r="13" spans="1:8" x14ac:dyDescent="0.2">
      <c r="A13" s="148"/>
      <c r="B13" s="153"/>
      <c r="C13" s="169"/>
      <c r="D13" s="170">
        <v>92491</v>
      </c>
      <c r="E13" s="171"/>
      <c r="F13" s="172">
        <v>54585</v>
      </c>
      <c r="G13" s="173"/>
      <c r="H13" s="159"/>
    </row>
    <row r="14" spans="1:8" x14ac:dyDescent="0.2">
      <c r="A14" s="160"/>
      <c r="B14" s="161"/>
      <c r="C14" s="162"/>
      <c r="D14" s="163">
        <v>50401</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3.32</v>
      </c>
      <c r="C19" s="174">
        <f>ROUND(VALUE(SUBSTITUTE(実質収支比率等に係る経年分析!G$48,"▲","-")),2)</f>
        <v>4.84</v>
      </c>
      <c r="D19" s="174">
        <f>ROUND(VALUE(SUBSTITUTE(実質収支比率等に係る経年分析!H$48,"▲","-")),2)</f>
        <v>6.21</v>
      </c>
      <c r="E19" s="174">
        <f>ROUND(VALUE(SUBSTITUTE(実質収支比率等に係る経年分析!I$48,"▲","-")),2)</f>
        <v>3.76</v>
      </c>
      <c r="F19" s="174">
        <f>ROUND(VALUE(SUBSTITUTE(実質収支比率等に係る経年分析!J$48,"▲","-")),2)</f>
        <v>3.11</v>
      </c>
    </row>
    <row r="20" spans="1:11" x14ac:dyDescent="0.2">
      <c r="A20" s="174" t="s">
        <v>53</v>
      </c>
      <c r="B20" s="174">
        <f>ROUND(VALUE(SUBSTITUTE(実質収支比率等に係る経年分析!F$47,"▲","-")),2)</f>
        <v>7.86</v>
      </c>
      <c r="C20" s="174">
        <f>ROUND(VALUE(SUBSTITUTE(実質収支比率等に係る経年分析!G$47,"▲","-")),2)</f>
        <v>7.14</v>
      </c>
      <c r="D20" s="174">
        <f>ROUND(VALUE(SUBSTITUTE(実質収支比率等に係る経年分析!H$47,"▲","-")),2)</f>
        <v>9.17</v>
      </c>
      <c r="E20" s="174">
        <f>ROUND(VALUE(SUBSTITUTE(実質収支比率等に係る経年分析!I$47,"▲","-")),2)</f>
        <v>9.31</v>
      </c>
      <c r="F20" s="174">
        <f>ROUND(VALUE(SUBSTITUTE(実質収支比率等に係る経年分析!J$47,"▲","-")),2)</f>
        <v>8.86</v>
      </c>
    </row>
    <row r="21" spans="1:11" x14ac:dyDescent="0.2">
      <c r="A21" s="174" t="s">
        <v>54</v>
      </c>
      <c r="B21" s="174">
        <f>IF(ISNUMBER(VALUE(SUBSTITUTE(実質収支比率等に係る経年分析!F$49,"▲","-"))),ROUND(VALUE(SUBSTITUTE(実質収支比率等に係る経年分析!F$49,"▲","-")),2),NA())</f>
        <v>-0.36</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3.89</v>
      </c>
      <c r="E21" s="174">
        <f>IF(ISNUMBER(VALUE(SUBSTITUTE(実質収支比率等に係る経年分析!I$49,"▲","-"))),ROUND(VALUE(SUBSTITUTE(実質収支比率等に係る経年分析!I$49,"▲","-")),2),NA())</f>
        <v>-2.56</v>
      </c>
      <c r="F21" s="174">
        <f>IF(ISNUMBER(VALUE(SUBSTITUTE(実質収支比率等に係る経年分析!J$49,"▲","-"))),ROUND(VALUE(SUBSTITUTE(実質収支比率等に係る経年分析!J$49,"▲","-")),2),NA())</f>
        <v>-0.8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白山市墓地公苑特別会計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白山市後期高齢者医療特別会計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白山市国民健康保険特別会計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白山市介護保険特別会計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x14ac:dyDescent="0.2">
      <c r="A33" s="175" t="str">
        <f>IF(連結実質赤字比率に係る赤字・黒字の構成分析!C$37="",NA(),連結実質赤字比率に係る赤字・黒字の構成分析!C$37)</f>
        <v>白山市工業用水道事業会計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3.11</v>
      </c>
    </row>
    <row r="35" spans="1:16" x14ac:dyDescent="0.2">
      <c r="A35" s="175" t="str">
        <f>IF(連結実質赤字比率に係る赤字・黒字の構成分析!C$35="",NA(),連結実質赤字比率に係る赤字・黒字の構成分析!C$35)</f>
        <v>白山市下水道事業会計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4.3099999999999996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3.62</v>
      </c>
    </row>
    <row r="36" spans="1:16" x14ac:dyDescent="0.2">
      <c r="A36" s="175" t="str">
        <f>IF(連結実質赤字比率に係る赤字・黒字の構成分析!C$34="",NA(),連結実質赤字比率に係る赤字・黒字の構成分析!C$34)</f>
        <v>白山市水道事業会計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4.1500000000000004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4.9000000000000004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4.7300000000000004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7343</v>
      </c>
      <c r="E42" s="176"/>
      <c r="F42" s="176"/>
      <c r="G42" s="176">
        <f>'実質公債費比率（分子）の構造'!L$52</f>
        <v>7316</v>
      </c>
      <c r="H42" s="176"/>
      <c r="I42" s="176"/>
      <c r="J42" s="176">
        <f>'実質公債費比率（分子）の構造'!M$52</f>
        <v>8094</v>
      </c>
      <c r="K42" s="176"/>
      <c r="L42" s="176"/>
      <c r="M42" s="176">
        <f>'実質公債費比率（分子）の構造'!N$52</f>
        <v>7312</v>
      </c>
      <c r="N42" s="176"/>
      <c r="O42" s="176"/>
      <c r="P42" s="176">
        <f>'実質公債費比率（分子）の構造'!O$52</f>
        <v>7450</v>
      </c>
    </row>
    <row r="43" spans="1:16" x14ac:dyDescent="0.2">
      <c r="A43" s="176" t="s">
        <v>16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v>
      </c>
      <c r="C44" s="176"/>
      <c r="D44" s="176"/>
      <c r="E44" s="176">
        <f>'実質公債費比率（分子）の構造'!L$50</f>
        <v>8</v>
      </c>
      <c r="F44" s="176"/>
      <c r="G44" s="176"/>
      <c r="H44" s="176">
        <f>'実質公債費比率（分子）の構造'!M$50</f>
        <v>8</v>
      </c>
      <c r="I44" s="176"/>
      <c r="J44" s="176"/>
      <c r="K44" s="176">
        <f>'実質公債費比率（分子）の構造'!N$50</f>
        <v>8</v>
      </c>
      <c r="L44" s="176"/>
      <c r="M44" s="176"/>
      <c r="N44" s="176">
        <f>'実質公債費比率（分子）の構造'!O$50</f>
        <v>8</v>
      </c>
      <c r="O44" s="176"/>
      <c r="P44" s="176"/>
    </row>
    <row r="45" spans="1:16" x14ac:dyDescent="0.2">
      <c r="A45" s="176" t="s">
        <v>63</v>
      </c>
      <c r="B45" s="176">
        <f>'実質公債費比率（分子）の構造'!K$49</f>
        <v>790</v>
      </c>
      <c r="C45" s="176"/>
      <c r="D45" s="176"/>
      <c r="E45" s="176">
        <f>'実質公債費比率（分子）の構造'!L$49</f>
        <v>955</v>
      </c>
      <c r="F45" s="176"/>
      <c r="G45" s="176"/>
      <c r="H45" s="176">
        <f>'実質公債費比率（分子）の構造'!M$49</f>
        <v>942</v>
      </c>
      <c r="I45" s="176"/>
      <c r="J45" s="176"/>
      <c r="K45" s="176">
        <f>'実質公債費比率（分子）の構造'!N$49</f>
        <v>963</v>
      </c>
      <c r="L45" s="176"/>
      <c r="M45" s="176"/>
      <c r="N45" s="176">
        <f>'実質公債費比率（分子）の構造'!O$49</f>
        <v>913</v>
      </c>
      <c r="O45" s="176"/>
      <c r="P45" s="176"/>
    </row>
    <row r="46" spans="1:16" x14ac:dyDescent="0.2">
      <c r="A46" s="176" t="s">
        <v>64</v>
      </c>
      <c r="B46" s="176">
        <f>'実質公債費比率（分子）の構造'!K$48</f>
        <v>1603</v>
      </c>
      <c r="C46" s="176"/>
      <c r="D46" s="176"/>
      <c r="E46" s="176">
        <f>'実質公債費比率（分子）の構造'!L$48</f>
        <v>1519</v>
      </c>
      <c r="F46" s="176"/>
      <c r="G46" s="176"/>
      <c r="H46" s="176">
        <f>'実質公債費比率（分子）の構造'!M$48</f>
        <v>1584</v>
      </c>
      <c r="I46" s="176"/>
      <c r="J46" s="176"/>
      <c r="K46" s="176">
        <f>'実質公債費比率（分子）の構造'!N$48</f>
        <v>1516</v>
      </c>
      <c r="L46" s="176"/>
      <c r="M46" s="176"/>
      <c r="N46" s="176">
        <f>'実質公債費比率（分子）の構造'!O$48</f>
        <v>1389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7390</v>
      </c>
      <c r="C49" s="176"/>
      <c r="D49" s="176"/>
      <c r="E49" s="176">
        <f>'実質公債費比率（分子）の構造'!L$45</f>
        <v>7403</v>
      </c>
      <c r="F49" s="176"/>
      <c r="G49" s="176"/>
      <c r="H49" s="176">
        <f>'実質公債費比率（分子）の構造'!M$45</f>
        <v>8778</v>
      </c>
      <c r="I49" s="176"/>
      <c r="J49" s="176"/>
      <c r="K49" s="176">
        <f>'実質公債費比率（分子）の構造'!N$45</f>
        <v>7684</v>
      </c>
      <c r="L49" s="176"/>
      <c r="M49" s="176"/>
      <c r="N49" s="176">
        <f>'実質公債費比率（分子）の構造'!O$45</f>
        <v>7595</v>
      </c>
      <c r="O49" s="176"/>
      <c r="P49" s="176"/>
    </row>
    <row r="50" spans="1:16" x14ac:dyDescent="0.2">
      <c r="A50" s="176" t="s">
        <v>67</v>
      </c>
      <c r="B50" s="176" t="e">
        <f>NA()</f>
        <v>#N/A</v>
      </c>
      <c r="C50" s="176">
        <f>IF(ISNUMBER('実質公債費比率（分子）の構造'!K$53),'実質公債費比率（分子）の構造'!K$53,NA())</f>
        <v>2448</v>
      </c>
      <c r="D50" s="176" t="e">
        <f>NA()</f>
        <v>#N/A</v>
      </c>
      <c r="E50" s="176" t="e">
        <f>NA()</f>
        <v>#N/A</v>
      </c>
      <c r="F50" s="176">
        <f>IF(ISNUMBER('実質公債費比率（分子）の構造'!L$53),'実質公債費比率（分子）の構造'!L$53,NA())</f>
        <v>2569</v>
      </c>
      <c r="G50" s="176" t="e">
        <f>NA()</f>
        <v>#N/A</v>
      </c>
      <c r="H50" s="176" t="e">
        <f>NA()</f>
        <v>#N/A</v>
      </c>
      <c r="I50" s="176">
        <f>IF(ISNUMBER('実質公債費比率（分子）の構造'!M$53),'実質公債費比率（分子）の構造'!M$53,NA())</f>
        <v>3218</v>
      </c>
      <c r="J50" s="176" t="e">
        <f>NA()</f>
        <v>#N/A</v>
      </c>
      <c r="K50" s="176" t="e">
        <f>NA()</f>
        <v>#N/A</v>
      </c>
      <c r="L50" s="176">
        <f>IF(ISNUMBER('実質公債費比率（分子）の構造'!N$53),'実質公債費比率（分子）の構造'!N$53,NA())</f>
        <v>2859</v>
      </c>
      <c r="M50" s="176" t="e">
        <f>NA()</f>
        <v>#N/A</v>
      </c>
      <c r="N50" s="176" t="e">
        <f>NA()</f>
        <v>#N/A</v>
      </c>
      <c r="O50" s="176">
        <f>IF(ISNUMBER('実質公債費比率（分子）の構造'!O$53),'実質公債費比率（分子）の構造'!O$53,NA())</f>
        <v>2455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80302</v>
      </c>
      <c r="E56" s="175"/>
      <c r="F56" s="175"/>
      <c r="G56" s="175">
        <f>'将来負担比率（分子）の構造'!J$52</f>
        <v>79904</v>
      </c>
      <c r="H56" s="175"/>
      <c r="I56" s="175"/>
      <c r="J56" s="175">
        <f>'将来負担比率（分子）の構造'!K$52</f>
        <v>77860</v>
      </c>
      <c r="K56" s="175"/>
      <c r="L56" s="175"/>
      <c r="M56" s="175">
        <f>'将来負担比率（分子）の構造'!L$52</f>
        <v>76821</v>
      </c>
      <c r="N56" s="175"/>
      <c r="O56" s="175"/>
      <c r="P56" s="175">
        <f>'将来負担比率（分子）の構造'!M$52</f>
        <v>73791</v>
      </c>
    </row>
    <row r="57" spans="1:16" x14ac:dyDescent="0.2">
      <c r="A57" s="175" t="s">
        <v>42</v>
      </c>
      <c r="B57" s="175"/>
      <c r="C57" s="175"/>
      <c r="D57" s="175">
        <f>'将来負担比率（分子）の構造'!I$51</f>
        <v>8959</v>
      </c>
      <c r="E57" s="175"/>
      <c r="F57" s="175"/>
      <c r="G57" s="175">
        <f>'将来負担比率（分子）の構造'!J$51</f>
        <v>9390</v>
      </c>
      <c r="H57" s="175"/>
      <c r="I57" s="175"/>
      <c r="J57" s="175">
        <f>'将来負担比率（分子）の構造'!K$51</f>
        <v>9630</v>
      </c>
      <c r="K57" s="175"/>
      <c r="L57" s="175"/>
      <c r="M57" s="175">
        <f>'将来負担比率（分子）の構造'!L$51</f>
        <v>9694</v>
      </c>
      <c r="N57" s="175"/>
      <c r="O57" s="175"/>
      <c r="P57" s="175">
        <f>'将来負担比率（分子）の構造'!M$51</f>
        <v>9469</v>
      </c>
    </row>
    <row r="58" spans="1:16" x14ac:dyDescent="0.2">
      <c r="A58" s="175" t="s">
        <v>41</v>
      </c>
      <c r="B58" s="175"/>
      <c r="C58" s="175"/>
      <c r="D58" s="175">
        <f>'将来負担比率（分子）の構造'!I$50</f>
        <v>5119</v>
      </c>
      <c r="E58" s="175"/>
      <c r="F58" s="175"/>
      <c r="G58" s="175">
        <f>'将来負担比率（分子）の構造'!J$50</f>
        <v>5500</v>
      </c>
      <c r="H58" s="175"/>
      <c r="I58" s="175"/>
      <c r="J58" s="175">
        <f>'将来負担比率（分子）の構造'!K$50</f>
        <v>7471</v>
      </c>
      <c r="K58" s="175"/>
      <c r="L58" s="175"/>
      <c r="M58" s="175">
        <f>'将来負担比率（分子）の構造'!L$50</f>
        <v>7522</v>
      </c>
      <c r="N58" s="175"/>
      <c r="O58" s="175"/>
      <c r="P58" s="175">
        <f>'将来負担比率（分子）の構造'!M$50</f>
        <v>7856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706</v>
      </c>
      <c r="C61" s="175"/>
      <c r="D61" s="175"/>
      <c r="E61" s="175">
        <f>'将来負担比率（分子）の構造'!J$46</f>
        <v>615</v>
      </c>
      <c r="F61" s="175"/>
      <c r="G61" s="175"/>
      <c r="H61" s="175">
        <f>'将来負担比率（分子）の構造'!K$46</f>
        <v>1879</v>
      </c>
      <c r="I61" s="175"/>
      <c r="J61" s="175"/>
      <c r="K61" s="175">
        <f>'将来負担比率（分子）の構造'!L$46</f>
        <v>1743</v>
      </c>
      <c r="L61" s="175"/>
      <c r="M61" s="175"/>
      <c r="N61" s="175">
        <f>'将来負担比率（分子）の構造'!M$46</f>
        <v>1153</v>
      </c>
      <c r="O61" s="175"/>
      <c r="P61" s="175"/>
    </row>
    <row r="62" spans="1:16" x14ac:dyDescent="0.2">
      <c r="A62" s="175" t="s">
        <v>35</v>
      </c>
      <c r="B62" s="175">
        <f>'将来負担比率（分子）の構造'!I$45</f>
        <v>6390</v>
      </c>
      <c r="C62" s="175"/>
      <c r="D62" s="175"/>
      <c r="E62" s="175">
        <f>'将来負担比率（分子）の構造'!J$45</f>
        <v>6200</v>
      </c>
      <c r="F62" s="175"/>
      <c r="G62" s="175"/>
      <c r="H62" s="175">
        <f>'将来負担比率（分子）の構造'!K$45</f>
        <v>6082</v>
      </c>
      <c r="I62" s="175"/>
      <c r="J62" s="175"/>
      <c r="K62" s="175">
        <f>'将来負担比率（分子）の構造'!L$45</f>
        <v>5921</v>
      </c>
      <c r="L62" s="175"/>
      <c r="M62" s="175"/>
      <c r="N62" s="175">
        <f>'将来負担比率（分子）の構造'!M$45</f>
        <v>5642</v>
      </c>
      <c r="O62" s="175"/>
      <c r="P62" s="175"/>
    </row>
    <row r="63" spans="1:16" x14ac:dyDescent="0.2">
      <c r="A63" s="175" t="s">
        <v>34</v>
      </c>
      <c r="B63" s="175">
        <f>'将来負担比率（分子）の構造'!I$44</f>
        <v>9807</v>
      </c>
      <c r="C63" s="175"/>
      <c r="D63" s="175"/>
      <c r="E63" s="175">
        <f>'将来負担比率（分子）の構造'!J$44</f>
        <v>9275</v>
      </c>
      <c r="F63" s="175"/>
      <c r="G63" s="175"/>
      <c r="H63" s="175">
        <f>'将来負担比率（分子）の構造'!K$44</f>
        <v>8451</v>
      </c>
      <c r="I63" s="175"/>
      <c r="J63" s="175"/>
      <c r="K63" s="175">
        <f>'将来負担比率（分子）の構造'!L$44</f>
        <v>7982</v>
      </c>
      <c r="L63" s="175"/>
      <c r="M63" s="175"/>
      <c r="N63" s="175">
        <f>'将来負担比率（分子）の構造'!M$44</f>
        <v>8009</v>
      </c>
      <c r="O63" s="175"/>
      <c r="P63" s="175"/>
    </row>
    <row r="64" spans="1:16" x14ac:dyDescent="0.2">
      <c r="A64" s="175" t="s">
        <v>33</v>
      </c>
      <c r="B64" s="175">
        <f>'将来負担比率（分子）の構造'!I$43</f>
        <v>23488</v>
      </c>
      <c r="C64" s="175"/>
      <c r="D64" s="175"/>
      <c r="E64" s="175">
        <f>'将来負担比率（分子）の構造'!J$43</f>
        <v>22077</v>
      </c>
      <c r="F64" s="175"/>
      <c r="G64" s="175"/>
      <c r="H64" s="175">
        <f>'将来負担比率（分子）の構造'!K$43</f>
        <v>23665</v>
      </c>
      <c r="I64" s="175"/>
      <c r="J64" s="175"/>
      <c r="K64" s="175">
        <f>'将来負担比率（分子）の構造'!L$43</f>
        <v>23341</v>
      </c>
      <c r="L64" s="175"/>
      <c r="M64" s="175"/>
      <c r="N64" s="175">
        <f>'将来負担比率（分子）の構造'!M$43</f>
        <v>22379</v>
      </c>
      <c r="O64" s="175"/>
      <c r="P64" s="175"/>
    </row>
    <row r="65" spans="1:16" x14ac:dyDescent="0.2">
      <c r="A65" s="175" t="s">
        <v>32</v>
      </c>
      <c r="B65" s="175">
        <f>'将来負担比率（分子）の構造'!I$42</f>
        <v>388</v>
      </c>
      <c r="C65" s="175"/>
      <c r="D65" s="175"/>
      <c r="E65" s="175">
        <f>'将来負担比率（分子）の構造'!J$42</f>
        <v>347</v>
      </c>
      <c r="F65" s="175"/>
      <c r="G65" s="175"/>
      <c r="H65" s="175">
        <f>'将来負担比率（分子）の構造'!K$42</f>
        <v>306</v>
      </c>
      <c r="I65" s="175"/>
      <c r="J65" s="175"/>
      <c r="K65" s="175">
        <f>'将来負担比率（分子）の構造'!L$42</f>
        <v>265</v>
      </c>
      <c r="L65" s="175"/>
      <c r="M65" s="175"/>
      <c r="N65" s="175">
        <f>'将来負担比率（分子）の構造'!M$42</f>
        <v>225</v>
      </c>
      <c r="O65" s="175"/>
      <c r="P65" s="175"/>
    </row>
    <row r="66" spans="1:16" x14ac:dyDescent="0.2">
      <c r="A66" s="175" t="s">
        <v>31</v>
      </c>
      <c r="B66" s="175">
        <f>'将来負担比率（分子）の構造'!I$41</f>
        <v>83651</v>
      </c>
      <c r="C66" s="175"/>
      <c r="D66" s="175"/>
      <c r="E66" s="175">
        <f>'将来負担比率（分子）の構造'!J$41</f>
        <v>85010</v>
      </c>
      <c r="F66" s="175"/>
      <c r="G66" s="175"/>
      <c r="H66" s="175">
        <f>'将来負担比率（分子）の構造'!K$41</f>
        <v>84315</v>
      </c>
      <c r="I66" s="175"/>
      <c r="J66" s="175"/>
      <c r="K66" s="175">
        <f>'将来負担比率（分子）の構造'!L$41</f>
        <v>84246</v>
      </c>
      <c r="L66" s="175"/>
      <c r="M66" s="175"/>
      <c r="N66" s="175">
        <f>'将来負担比率（分子）の構造'!M$41</f>
        <v>85180</v>
      </c>
      <c r="O66" s="175"/>
      <c r="P66" s="175"/>
    </row>
    <row r="67" spans="1:16" x14ac:dyDescent="0.2">
      <c r="A67" s="175" t="s">
        <v>71</v>
      </c>
      <c r="B67" s="175" t="e">
        <f>NA()</f>
        <v>#N/A</v>
      </c>
      <c r="C67" s="175">
        <f>IF(ISNUMBER('将来負担比率（分子）の構造'!I$53), IF('将来負担比率（分子）の構造'!I$53 &lt; 0, 0, '将来負担比率（分子）の構造'!I$53), NA())</f>
        <v>30049</v>
      </c>
      <c r="D67" s="175" t="e">
        <f>NA()</f>
        <v>#N/A</v>
      </c>
      <c r="E67" s="175" t="e">
        <f>NA()</f>
        <v>#N/A</v>
      </c>
      <c r="F67" s="175">
        <f>IF(ISNUMBER('将来負担比率（分子）の構造'!J$53), IF('将来負担比率（分子）の構造'!J$53 &lt; 0, 0, '将来負担比率（分子）の構造'!J$53), NA())</f>
        <v>28729</v>
      </c>
      <c r="G67" s="175" t="e">
        <f>NA()</f>
        <v>#N/A</v>
      </c>
      <c r="H67" s="175" t="e">
        <f>NA()</f>
        <v>#N/A</v>
      </c>
      <c r="I67" s="175">
        <f>IF(ISNUMBER('将来負担比率（分子）の構造'!K$53), IF('将来負担比率（分子）の構造'!K$53 &lt; 0, 0, '将来負担比率（分子）の構造'!K$53), NA())</f>
        <v>29737</v>
      </c>
      <c r="J67" s="175" t="e">
        <f>NA()</f>
        <v>#N/A</v>
      </c>
      <c r="K67" s="175" t="e">
        <f>NA()</f>
        <v>#N/A</v>
      </c>
      <c r="L67" s="175">
        <f>IF(ISNUMBER('将来負担比率（分子）の構造'!L$53), IF('将来負担比率（分子）の構造'!L$53 &lt; 0, 0, '将来負担比率（分子）の構造'!L$53), NA())</f>
        <v>29462</v>
      </c>
      <c r="M67" s="175" t="e">
        <f>NA()</f>
        <v>#N/A</v>
      </c>
      <c r="N67" s="175" t="e">
        <f>NA()</f>
        <v>#N/A</v>
      </c>
      <c r="O67" s="175">
        <f>IF(ISNUMBER('将来負担比率（分子）の構造'!M$53), IF('将来負担比率（分子）の構造'!M$53 &lt; 0, 0, '将来負担比率（分子）の構造'!M$53), NA())</f>
        <v>31472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2993</v>
      </c>
      <c r="C72" s="179">
        <f>基金残高に係る経年分析!G55</f>
        <v>2991</v>
      </c>
      <c r="D72" s="179">
        <f>基金残高に係る経年分析!H55</f>
        <v>2913</v>
      </c>
    </row>
    <row r="73" spans="1:16" x14ac:dyDescent="0.2">
      <c r="A73" s="178" t="s">
        <v>74</v>
      </c>
      <c r="B73" s="179">
        <f>基金残高に係る経年分析!F56</f>
        <v>739</v>
      </c>
      <c r="C73" s="179">
        <f>基金残高に係る経年分析!G56</f>
        <v>739</v>
      </c>
      <c r="D73" s="179">
        <f>基金残高に係る経年分析!H56</f>
        <v>888</v>
      </c>
    </row>
    <row r="74" spans="1:16" x14ac:dyDescent="0.2">
      <c r="A74" s="178" t="s">
        <v>75</v>
      </c>
      <c r="B74" s="179">
        <f>基金残高に係る経年分析!F57</f>
        <v>4546</v>
      </c>
      <c r="C74" s="179">
        <f>基金残高に係る経年分析!G57</f>
        <v>4553</v>
      </c>
      <c r="D74" s="179">
        <f>基金残高に係る経年分析!H57</f>
        <v>4852</v>
      </c>
    </row>
  </sheetData>
  <sheetProtection algorithmName="SHA-512" hashValue="0rZOhftR9i4yiBszo82kjVPl4JyQVJsT/lcpyy9da+K/amDMiR2DeMFTD9pD8rM5D9EOzI+jBSIFQIVa4LtNTg==" saltValue="tmgMSncNZWJyNuXypID4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2025-03-12T10:59:16Z</cp:lastPrinted>
  <dcterms:created xsi:type="dcterms:W3CDTF">2025-02-19T02:14:50Z</dcterms:created>
  <dcterms:modified xsi:type="dcterms:W3CDTF">2025-03-17T05:40:07Z</dcterms:modified>
  <cp:category/>
</cp:coreProperties>
</file>