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320" activeTab="0"/>
  </bookViews>
  <sheets>
    <sheet name="入力表" sheetId="1" r:id="rId1"/>
    <sheet name="契約書" sheetId="2" r:id="rId2"/>
  </sheets>
  <definedNames>
    <definedName name="_xlnm.Print_Area" localSheetId="1">'契約書'!$A$1:$K$34</definedName>
    <definedName name="_xlnm.Print_Area" localSheetId="0">'入力表'!$A$1:$F$35</definedName>
  </definedNames>
  <calcPr fullCalcOnLoad="1"/>
</workbook>
</file>

<file path=xl/sharedStrings.xml><?xml version="1.0" encoding="utf-8"?>
<sst xmlns="http://schemas.openxmlformats.org/spreadsheetml/2006/main" count="86" uniqueCount="80">
  <si>
    <t>現金・小切手</t>
  </si>
  <si>
    <t>国債等</t>
  </si>
  <si>
    <t>金融機関等保証</t>
  </si>
  <si>
    <t>東日本保証事業会社</t>
  </si>
  <si>
    <t>公共工事履行保証証券</t>
  </si>
  <si>
    <t>履行保証保険契約</t>
  </si>
  <si>
    <t>前金払</t>
  </si>
  <si>
    <t>中間前金払</t>
  </si>
  <si>
    <t>部分払</t>
  </si>
  <si>
    <t>該当無し</t>
  </si>
  <si>
    <t>消費税額</t>
  </si>
  <si>
    <t>前払金額</t>
  </si>
  <si>
    <t>契約保証金額</t>
  </si>
  <si>
    <t>下限</t>
  </si>
  <si>
    <t>上限</t>
  </si>
  <si>
    <t>前払い上限</t>
  </si>
  <si>
    <t>契約年月日</t>
  </si>
  <si>
    <t>発　　注　　者</t>
  </si>
  <si>
    <t>受　　注　　者</t>
  </si>
  <si>
    <t>住　所</t>
  </si>
  <si>
    <t>氏　名</t>
  </si>
  <si>
    <t>石川県白山市</t>
  </si>
  <si>
    <t>　白山市長</t>
  </si>
  <si>
    <t>１．はじめに</t>
  </si>
  <si>
    <t>注意事項</t>
  </si>
  <si>
    <t>契約年月日を入力して下さい。</t>
  </si>
  <si>
    <t>印</t>
  </si>
  <si>
    <t>有り</t>
  </si>
  <si>
    <t>対象外</t>
  </si>
  <si>
    <t>　（３）色の付いていないセルは、入力不要です。</t>
  </si>
  <si>
    <t>２．入力手順（①から順番に入力して下さい。）</t>
  </si>
  <si>
    <t>　(４）この入力表は使い回しはしないで下さい。正しく表示されないことがあります。</t>
  </si>
  <si>
    <t>業務名</t>
  </si>
  <si>
    <t>履行期間</t>
  </si>
  <si>
    <t>業務委託料</t>
  </si>
  <si>
    <t>下欄に業務名を入力して下さい。</t>
  </si>
  <si>
    <t>履行
期間</t>
  </si>
  <si>
    <t>着手</t>
  </si>
  <si>
    <t>完了</t>
  </si>
  <si>
    <t>業務日数</t>
  </si>
  <si>
    <t>業務委託料（税抜き）</t>
  </si>
  <si>
    <t>業務委託料（税込み）</t>
  </si>
  <si>
    <t>免除</t>
  </si>
  <si>
    <t>契約保証金は免除です。</t>
  </si>
  <si>
    <t>会計の種類を選択して下さい。</t>
  </si>
  <si>
    <t>公営企業会計</t>
  </si>
  <si>
    <t>一般会計</t>
  </si>
  <si>
    <t>業務委託料の支払</t>
  </si>
  <si>
    <t>（契約締結の日から７日以内）</t>
  </si>
  <si>
    <t>白山市業務委託契約書</t>
  </si>
  <si>
    <t>収入印紙額</t>
  </si>
  <si>
    <t>　（２）黄色いセルは、選択式です。セルをクリックすると▼ボタンが現れます。▼ボタンでリストの中から選択して下さい。</t>
  </si>
  <si>
    <t>　下記事項に注意し、入力手順に沿って入力作業を行ってください。入力したものは「契約書」シートに反映されます。
　入力作業が終わりましたら「契約書」シートに移り、契約書を印刷してください。
　貴社の住所、商号及び代表者職氏名は「契約書」シートに直接入力していただいても結構です。</t>
  </si>
  <si>
    <t>課税事業者</t>
  </si>
  <si>
    <t>免税事業者</t>
  </si>
  <si>
    <t>消費税</t>
  </si>
  <si>
    <t>⑦</t>
  </si>
  <si>
    <r>
      <t>左欄に</t>
    </r>
    <r>
      <rPr>
        <b/>
        <sz val="11"/>
        <color indexed="10"/>
        <rFont val="ＭＳ Ｐゴシック"/>
        <family val="3"/>
      </rPr>
      <t>税抜き</t>
    </r>
    <r>
      <rPr>
        <sz val="11"/>
        <rFont val="ＭＳ Ｐゴシック"/>
        <family val="3"/>
      </rPr>
      <t>金額を入力して下さい。</t>
    </r>
  </si>
  <si>
    <r>
      <rPr>
        <b/>
        <sz val="11"/>
        <color indexed="10"/>
        <rFont val="ＭＳ Ｐゴシック"/>
        <family val="3"/>
      </rPr>
      <t>税抜き</t>
    </r>
    <r>
      <rPr>
        <sz val="11"/>
        <color indexed="8"/>
        <rFont val="ＭＳ Ｐゴシック"/>
        <family val="3"/>
      </rPr>
      <t>業務委託料に対する印紙を契約書の１部に貼付して下さい。</t>
    </r>
  </si>
  <si>
    <r>
      <t>免税業者の場合は、「</t>
    </r>
    <r>
      <rPr>
        <b/>
        <sz val="12"/>
        <color indexed="17"/>
        <rFont val="ＭＳ Ｐゴシック"/>
        <family val="3"/>
      </rPr>
      <t>免税事業者届出書</t>
    </r>
    <r>
      <rPr>
        <b/>
        <sz val="12"/>
        <color indexed="8"/>
        <rFont val="ＭＳ Ｐゴシック"/>
        <family val="3"/>
      </rPr>
      <t>」を提出してください。契約書に</t>
    </r>
    <r>
      <rPr>
        <b/>
        <u val="single"/>
        <sz val="12"/>
        <color indexed="10"/>
        <rFont val="ＭＳ Ｐゴシック"/>
        <family val="3"/>
      </rPr>
      <t>綴じ込む必要はありません。</t>
    </r>
  </si>
  <si>
    <r>
      <t>　（１）青いセルは、直接入力して下さい。</t>
    </r>
    <r>
      <rPr>
        <b/>
        <sz val="14"/>
        <color indexed="10"/>
        <rFont val="ＭＳ Ｐゴシック"/>
        <family val="3"/>
      </rPr>
      <t>日付、金額は半角で入力して下さい。</t>
    </r>
  </si>
  <si>
    <t>①</t>
  </si>
  <si>
    <t>②</t>
  </si>
  <si>
    <t>⑤</t>
  </si>
  <si>
    <t>⑥</t>
  </si>
  <si>
    <t>③</t>
  </si>
  <si>
    <t>④</t>
  </si>
  <si>
    <r>
      <t>税抜き</t>
    </r>
    <r>
      <rPr>
        <b/>
        <sz val="14"/>
        <color indexed="9"/>
        <rFont val="ＭＳ 明朝"/>
        <family val="1"/>
      </rPr>
      <t>の業務委託料を入力して下さい。</t>
    </r>
  </si>
  <si>
    <t>消費税の課税事業者ですか？免税事業者ですか？</t>
  </si>
  <si>
    <r>
      <t>公告または通知書に</t>
    </r>
    <r>
      <rPr>
        <b/>
        <sz val="11"/>
        <color indexed="30"/>
        <rFont val="ＭＳ Ｐゴシック"/>
        <family val="3"/>
      </rPr>
      <t>「公営企業会計」と記載のあるもののみ「公営企業会計」を選択</t>
    </r>
    <r>
      <rPr>
        <sz val="11"/>
        <color indexed="8"/>
        <rFont val="ＭＳ Ｐゴシック"/>
        <family val="3"/>
      </rPr>
      <t>し、</t>
    </r>
    <r>
      <rPr>
        <b/>
        <sz val="11"/>
        <color indexed="8"/>
        <rFont val="ＭＳ Ｐゴシック"/>
        <family val="3"/>
      </rPr>
      <t>それ以外の場合については「一般会計」を選択</t>
    </r>
    <r>
      <rPr>
        <sz val="11"/>
        <color indexed="8"/>
        <rFont val="ＭＳ Ｐゴシック"/>
        <family val="3"/>
      </rPr>
      <t>して下さい。</t>
    </r>
  </si>
  <si>
    <r>
      <t>⑥と同様に入力してください。
なお、</t>
    </r>
    <r>
      <rPr>
        <sz val="11"/>
        <color indexed="30"/>
        <rFont val="ＭＳ Ｐゴシック"/>
        <family val="3"/>
      </rPr>
      <t>着工日については契約日を含んで７日以内（土・日・祝日を含む）で設定</t>
    </r>
    <r>
      <rPr>
        <sz val="11"/>
        <color indexed="8"/>
        <rFont val="ＭＳ Ｐゴシック"/>
        <family val="3"/>
      </rPr>
      <t>してください。</t>
    </r>
  </si>
  <si>
    <t>うち取引に係る消費税及び地方消費税の額</t>
  </si>
  <si>
    <t>建築士法第２２条の３の３に定める記載事項</t>
  </si>
  <si>
    <t>別紙のとおり</t>
  </si>
  <si>
    <t>　上記業務について、発注者と受注者は、それぞれ対等な立場における合意に基づいて、本契約書の上記条件のほか、白山市財務規則（平成17年白山市規則第44号）及び白山市業務委託標準契約約款（平成23年白山市告示第70号）によって、公正な委託契約を締結し、信義に従って誠実にこれを履行するものとする。
　この契約の証として、本書２通を作成し、当事者記名押印の上各自１通を保有する。</t>
  </si>
  <si>
    <t>　上記業務について、発注者と受注者は、それぞれ対等な立場における合意に基づいて、本契約書の上記条件のほか、白山市公営企業会計規程（平成22年白山市企業管理規程第２号）及び白山市業務委託標準契約約款（平成23年白山市告示第70号）によって、公正な委託契約を締結し、信義に従って誠実にこれを履行するものとする。
　この契約の証として、本書２通を作成し、当事者記名押印の上各自１通を保有する。</t>
  </si>
  <si>
    <r>
      <t>左欄には業務委託料が200万円以上（税込み）の場合、自動的に計算されますが、</t>
    </r>
    <r>
      <rPr>
        <b/>
        <u val="single"/>
        <sz val="11"/>
        <color indexed="10"/>
        <rFont val="ＭＳ Ｐゴシック"/>
        <family val="3"/>
      </rPr>
      <t>前金払の対象業務でない場合は、左欄に直接「無」</t>
    </r>
    <r>
      <rPr>
        <b/>
        <u val="single"/>
        <sz val="11"/>
        <color indexed="8"/>
        <rFont val="ＭＳ Ｐゴシック"/>
        <family val="3"/>
      </rPr>
      <t>を入力</t>
    </r>
    <r>
      <rPr>
        <b/>
        <sz val="11"/>
        <color indexed="8"/>
        <rFont val="ＭＳ Ｐゴシック"/>
        <family val="3"/>
      </rPr>
      <t>してください。</t>
    </r>
  </si>
  <si>
    <r>
      <t>左欄に</t>
    </r>
    <r>
      <rPr>
        <sz val="12"/>
        <color indexed="10"/>
        <rFont val="ＭＳ Ｐゴシック"/>
        <family val="3"/>
      </rPr>
      <t>「20XX（年）/XX（月）/XX（日）</t>
    </r>
    <r>
      <rPr>
        <sz val="12"/>
        <color indexed="8"/>
        <rFont val="ＭＳ Ｐゴシック"/>
        <family val="3"/>
      </rPr>
      <t>」と入力してください。手書きする場合は入力不要です。【例】令和2年1月1日の場合は、2020/1/1　と入力します。なお、</t>
    </r>
    <r>
      <rPr>
        <sz val="12"/>
        <color indexed="30"/>
        <rFont val="ＭＳ Ｐゴシック"/>
        <family val="3"/>
      </rPr>
      <t>契約日は落札決定日を含んで５日以内（土・日・祝日を除く）で設定</t>
    </r>
    <r>
      <rPr>
        <sz val="12"/>
        <color indexed="8"/>
        <rFont val="ＭＳ Ｐゴシック"/>
        <family val="3"/>
      </rPr>
      <t>してください。</t>
    </r>
  </si>
  <si>
    <t>から</t>
  </si>
  <si>
    <t>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</si>
</sst>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日&quot;"/>
    <numFmt numFmtId="178" formatCode="[$¥-411]#,##0;[$¥-411]#,##0"/>
    <numFmt numFmtId="179" formatCode="&quot;¥&quot;#,##0\-"/>
    <numFmt numFmtId="180" formatCode="&quot;¥&quot;#,##0\-&quot;以内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9"/>
      <name val="ＭＳ 明朝"/>
      <family val="1"/>
    </font>
    <font>
      <b/>
      <sz val="14"/>
      <color indexed="10"/>
      <name val="ＭＳ 明朝"/>
      <family val="1"/>
    </font>
    <font>
      <b/>
      <sz val="11"/>
      <color indexed="30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indexed="30"/>
      <name val="ＭＳ Ｐゴシック"/>
      <family val="3"/>
    </font>
    <font>
      <b/>
      <sz val="20"/>
      <color indexed="9"/>
      <name val="ＭＳ ゴシック"/>
      <family val="3"/>
    </font>
    <font>
      <b/>
      <sz val="20"/>
      <color indexed="8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3" fillId="0" borderId="0">
      <alignment vertical="center"/>
      <protection/>
    </xf>
    <xf numFmtId="0" fontId="62" fillId="31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8" fontId="4" fillId="32" borderId="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3" fillId="0" borderId="0" xfId="51" applyFont="1" applyAlignment="1">
      <alignment horizontal="center"/>
    </xf>
    <xf numFmtId="0" fontId="3" fillId="0" borderId="0" xfId="62" applyFont="1" applyAlignment="1">
      <alignment/>
      <protection/>
    </xf>
    <xf numFmtId="38" fontId="3" fillId="0" borderId="0" xfId="51" applyFont="1" applyAlignment="1">
      <alignment/>
    </xf>
    <xf numFmtId="9" fontId="3" fillId="0" borderId="0" xfId="43" applyFont="1" applyAlignment="1">
      <alignment/>
    </xf>
    <xf numFmtId="178" fontId="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49" fontId="17" fillId="0" borderId="0" xfId="0" applyNumberFormat="1" applyFont="1" applyAlignment="1">
      <alignment vertical="top"/>
    </xf>
    <xf numFmtId="0" fontId="1" fillId="0" borderId="10" xfId="0" applyFont="1" applyBorder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176" fontId="11" fillId="33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6" fontId="11" fillId="33" borderId="14" xfId="0" applyNumberFormat="1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>
      <alignment horizontal="center" vertical="center" shrinkToFit="1"/>
    </xf>
    <xf numFmtId="6" fontId="11" fillId="33" borderId="14" xfId="59" applyFont="1" applyFill="1" applyBorder="1" applyAlignment="1">
      <alignment horizontal="center" vertical="center" shrinkToFit="1"/>
    </xf>
    <xf numFmtId="6" fontId="11" fillId="0" borderId="14" xfId="59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shrinkToFit="1"/>
    </xf>
    <xf numFmtId="6" fontId="10" fillId="0" borderId="15" xfId="59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34" borderId="16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18" fillId="34" borderId="18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/>
    </xf>
    <xf numFmtId="49" fontId="24" fillId="34" borderId="19" xfId="0" applyNumberFormat="1" applyFont="1" applyFill="1" applyBorder="1" applyAlignment="1">
      <alignment horizontal="center" vertical="center"/>
    </xf>
    <xf numFmtId="49" fontId="24" fillId="34" borderId="20" xfId="0" applyNumberFormat="1" applyFont="1" applyFill="1" applyBorder="1" applyAlignment="1">
      <alignment horizontal="center" vertical="center"/>
    </xf>
    <xf numFmtId="49" fontId="24" fillId="34" borderId="21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49" fontId="24" fillId="34" borderId="25" xfId="0" applyNumberFormat="1" applyFont="1" applyFill="1" applyBorder="1" applyAlignment="1">
      <alignment horizontal="center" vertical="center"/>
    </xf>
    <xf numFmtId="49" fontId="24" fillId="34" borderId="26" xfId="0" applyNumberFormat="1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18" fillId="34" borderId="27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34" borderId="16" xfId="0" applyFont="1" applyFill="1" applyBorder="1" applyAlignment="1">
      <alignment vertical="center" shrinkToFit="1"/>
    </xf>
    <xf numFmtId="0" fontId="18" fillId="34" borderId="17" xfId="0" applyFont="1" applyFill="1" applyBorder="1" applyAlignment="1">
      <alignment vertical="center" shrinkToFit="1"/>
    </xf>
    <xf numFmtId="0" fontId="18" fillId="34" borderId="18" xfId="0" applyFont="1" applyFill="1" applyBorder="1" applyAlignment="1">
      <alignment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vertical="top" wrapText="1"/>
    </xf>
    <xf numFmtId="0" fontId="11" fillId="35" borderId="13" xfId="0" applyFont="1" applyFill="1" applyBorder="1" applyAlignment="1">
      <alignment horizontal="center" vertical="center" shrinkToFit="1"/>
    </xf>
    <xf numFmtId="0" fontId="11" fillId="35" borderId="29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vertical="center" shrinkToFit="1"/>
    </xf>
    <xf numFmtId="0" fontId="11" fillId="33" borderId="10" xfId="0" applyFont="1" applyFill="1" applyBorder="1" applyAlignment="1">
      <alignment vertical="center" shrinkToFit="1"/>
    </xf>
    <xf numFmtId="0" fontId="18" fillId="34" borderId="30" xfId="0" applyFont="1" applyFill="1" applyBorder="1" applyAlignment="1">
      <alignment vertical="center" shrinkToFit="1"/>
    </xf>
    <xf numFmtId="0" fontId="18" fillId="34" borderId="11" xfId="0" applyFont="1" applyFill="1" applyBorder="1" applyAlignment="1">
      <alignment vertical="center" shrinkToFit="1"/>
    </xf>
    <xf numFmtId="0" fontId="7" fillId="0" borderId="0" xfId="0" applyFont="1" applyAlignment="1">
      <alignment horizontal="distributed" vertical="center"/>
    </xf>
    <xf numFmtId="179" fontId="9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distributed" wrapText="1"/>
    </xf>
    <xf numFmtId="0" fontId="9" fillId="0" borderId="0" xfId="0" applyFont="1" applyAlignment="1">
      <alignment horizontal="right" vertical="center" shrinkToFit="1"/>
    </xf>
    <xf numFmtId="180" fontId="8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distributed" vertical="center"/>
    </xf>
    <xf numFmtId="176" fontId="8" fillId="0" borderId="0" xfId="0" applyNumberFormat="1" applyFont="1" applyAlignment="1">
      <alignment horizontal="left" vertical="center"/>
    </xf>
    <xf numFmtId="179" fontId="12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5">
    <dxf>
      <font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57150</xdr:rowOff>
    </xdr:from>
    <xdr:to>
      <xdr:col>10</xdr:col>
      <xdr:colOff>628650</xdr:colOff>
      <xdr:row>2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5124450" y="57150"/>
          <a:ext cx="552450" cy="76200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収　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印　紙</a:t>
          </a:r>
        </a:p>
      </xdr:txBody>
    </xdr:sp>
    <xdr:clientData/>
  </xdr:twoCellAnchor>
  <xdr:twoCellAnchor>
    <xdr:from>
      <xdr:col>11</xdr:col>
      <xdr:colOff>38100</xdr:colOff>
      <xdr:row>14</xdr:row>
      <xdr:rowOff>9525</xdr:rowOff>
    </xdr:from>
    <xdr:to>
      <xdr:col>11</xdr:col>
      <xdr:colOff>304800</xdr:colOff>
      <xdr:row>16</xdr:row>
      <xdr:rowOff>28575</xdr:rowOff>
    </xdr:to>
    <xdr:sp>
      <xdr:nvSpPr>
        <xdr:cNvPr id="2" name="右中かっこ 2"/>
        <xdr:cNvSpPr>
          <a:spLocks/>
        </xdr:cNvSpPr>
      </xdr:nvSpPr>
      <xdr:spPr>
        <a:xfrm>
          <a:off x="5791200" y="3638550"/>
          <a:ext cx="266700" cy="542925"/>
        </a:xfrm>
        <a:prstGeom prst="rightBrac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333375</xdr:colOff>
      <xdr:row>12</xdr:row>
      <xdr:rowOff>209550</xdr:rowOff>
    </xdr:from>
    <xdr:ext cx="3324225" cy="1009650"/>
    <xdr:sp>
      <xdr:nvSpPr>
        <xdr:cNvPr id="3" name="テキスト ボックス 3"/>
        <xdr:cNvSpPr txBox="1">
          <a:spLocks noChangeArrowheads="1"/>
        </xdr:cNvSpPr>
      </xdr:nvSpPr>
      <xdr:spPr>
        <a:xfrm>
          <a:off x="6086475" y="3457575"/>
          <a:ext cx="33242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前払金等については、通知書に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と記載されて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いた時に希望の有無に関わらず、権利を有すること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を契約書に明記する必要がありますので、削除等は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</a:p>
      </xdr:txBody>
    </xdr:sp>
    <xdr:clientData/>
  </xdr:oneCellAnchor>
  <xdr:twoCellAnchor>
    <xdr:from>
      <xdr:col>11</xdr:col>
      <xdr:colOff>47625</xdr:colOff>
      <xdr:row>19</xdr:row>
      <xdr:rowOff>9525</xdr:rowOff>
    </xdr:from>
    <xdr:to>
      <xdr:col>11</xdr:col>
      <xdr:colOff>314325</xdr:colOff>
      <xdr:row>20</xdr:row>
      <xdr:rowOff>0</xdr:rowOff>
    </xdr:to>
    <xdr:sp>
      <xdr:nvSpPr>
        <xdr:cNvPr id="4" name="右中かっこ 4"/>
        <xdr:cNvSpPr>
          <a:spLocks/>
        </xdr:cNvSpPr>
      </xdr:nvSpPr>
      <xdr:spPr>
        <a:xfrm>
          <a:off x="5800725" y="4733925"/>
          <a:ext cx="266700" cy="276225"/>
        </a:xfrm>
        <a:prstGeom prst="rightBrace">
          <a:avLst/>
        </a:prstGeom>
        <a:noFill/>
        <a:ln w="508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11</xdr:col>
      <xdr:colOff>323850</xdr:colOff>
      <xdr:row>17</xdr:row>
      <xdr:rowOff>152400</xdr:rowOff>
    </xdr:from>
    <xdr:ext cx="3543300" cy="1028700"/>
    <xdr:sp>
      <xdr:nvSpPr>
        <xdr:cNvPr id="5" name="テキスト ボックス 9"/>
        <xdr:cNvSpPr txBox="1">
          <a:spLocks noChangeArrowheads="1"/>
        </xdr:cNvSpPr>
      </xdr:nvSpPr>
      <xdr:spPr>
        <a:xfrm>
          <a:off x="6076950" y="4448175"/>
          <a:ext cx="35433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別紙については、仕様書又は指名（見積）通知書に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書面の要否に関する記載がありますので、確認のうえ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否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と記載されていた場合は、書面の添付が不要です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ので、第</a:t>
          </a:r>
          <a:r>
            <a:rPr lang="en-US" cap="none" sz="13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3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項条文を行ごと全て削除し、印刷してください。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N56"/>
  <sheetViews>
    <sheetView tabSelected="1" view="pageBreakPreview" zoomScale="70" zoomScaleNormal="8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2.8515625" style="10" customWidth="1"/>
    <col min="2" max="2" width="5.421875" style="12" customWidth="1"/>
    <col min="3" max="3" width="7.28125" style="10" customWidth="1"/>
    <col min="4" max="4" width="9.00390625" style="10" customWidth="1"/>
    <col min="5" max="5" width="37.421875" style="10" customWidth="1"/>
    <col min="6" max="6" width="60.57421875" style="10" customWidth="1"/>
    <col min="7" max="7" width="5.28125" style="10" hidden="1" customWidth="1"/>
    <col min="8" max="8" width="4.57421875" style="10" hidden="1" customWidth="1"/>
    <col min="9" max="9" width="9.00390625" style="10" hidden="1" customWidth="1"/>
    <col min="10" max="14" width="11.421875" style="10" hidden="1" customWidth="1"/>
    <col min="15" max="16384" width="9.00390625" style="10" customWidth="1"/>
  </cols>
  <sheetData>
    <row r="1" s="13" customFormat="1" ht="25.5" customHeight="1">
      <c r="B1" s="25" t="s">
        <v>23</v>
      </c>
    </row>
    <row r="2" spans="2:6" s="13" customFormat="1" ht="61.5" customHeight="1">
      <c r="B2" s="71" t="s">
        <v>52</v>
      </c>
      <c r="C2" s="71"/>
      <c r="D2" s="71"/>
      <c r="E2" s="71"/>
      <c r="F2" s="71"/>
    </row>
    <row r="3" spans="2:6" s="30" customFormat="1" ht="19.5" customHeight="1">
      <c r="B3" s="28" t="s">
        <v>60</v>
      </c>
      <c r="C3" s="29"/>
      <c r="D3" s="29"/>
      <c r="E3" s="29"/>
      <c r="F3" s="29"/>
    </row>
    <row r="4" spans="2:6" s="30" customFormat="1" ht="19.5" customHeight="1">
      <c r="B4" s="28" t="s">
        <v>51</v>
      </c>
      <c r="C4" s="29"/>
      <c r="D4" s="29"/>
      <c r="E4" s="29"/>
      <c r="F4" s="29"/>
    </row>
    <row r="5" spans="2:6" s="30" customFormat="1" ht="19.5" customHeight="1">
      <c r="B5" s="28" t="s">
        <v>29</v>
      </c>
      <c r="C5" s="29"/>
      <c r="D5" s="29"/>
      <c r="E5" s="29"/>
      <c r="F5" s="29"/>
    </row>
    <row r="6" spans="2:6" s="30" customFormat="1" ht="19.5" customHeight="1">
      <c r="B6" s="31" t="s">
        <v>31</v>
      </c>
      <c r="C6" s="29"/>
      <c r="D6" s="29"/>
      <c r="E6" s="29"/>
      <c r="F6" s="29"/>
    </row>
    <row r="7" s="13" customFormat="1" ht="15" customHeight="1">
      <c r="B7" s="14"/>
    </row>
    <row r="8" s="13" customFormat="1" ht="25.5" customHeight="1" thickBot="1">
      <c r="B8" s="25" t="s">
        <v>30</v>
      </c>
    </row>
    <row r="9" spans="2:6" ht="22.5" customHeight="1">
      <c r="B9" s="48" t="s">
        <v>61</v>
      </c>
      <c r="C9" s="77" t="s">
        <v>35</v>
      </c>
      <c r="D9" s="77"/>
      <c r="E9" s="77"/>
      <c r="F9" s="78"/>
    </row>
    <row r="10" spans="2:6" ht="37.5" customHeight="1" thickBot="1">
      <c r="B10" s="50"/>
      <c r="C10" s="75"/>
      <c r="D10" s="75"/>
      <c r="E10" s="75"/>
      <c r="F10" s="76"/>
    </row>
    <row r="11" spans="2:6" ht="24.75" thickBot="1">
      <c r="B11" s="33"/>
      <c r="C11" s="12"/>
      <c r="D11" s="12"/>
      <c r="E11" s="12"/>
      <c r="F11" s="12"/>
    </row>
    <row r="12" spans="2:6" ht="22.5" customHeight="1">
      <c r="B12" s="58" t="s">
        <v>62</v>
      </c>
      <c r="C12" s="65" t="s">
        <v>44</v>
      </c>
      <c r="D12" s="66"/>
      <c r="E12" s="67"/>
      <c r="F12" s="11" t="s">
        <v>24</v>
      </c>
    </row>
    <row r="13" spans="2:7" ht="45" customHeight="1" thickBot="1">
      <c r="B13" s="59"/>
      <c r="C13" s="72"/>
      <c r="D13" s="73"/>
      <c r="E13" s="74"/>
      <c r="F13" s="32" t="s">
        <v>69</v>
      </c>
      <c r="G13" s="10" t="e">
        <f>VLOOKUP(C13,C38:D39,2)</f>
        <v>#N/A</v>
      </c>
    </row>
    <row r="14" ht="24.75" thickBot="1">
      <c r="B14" s="33"/>
    </row>
    <row r="15" spans="2:6" ht="22.5" customHeight="1">
      <c r="B15" s="48" t="s">
        <v>65</v>
      </c>
      <c r="C15" s="65" t="s">
        <v>68</v>
      </c>
      <c r="D15" s="66"/>
      <c r="E15" s="67"/>
      <c r="F15" s="11" t="s">
        <v>24</v>
      </c>
    </row>
    <row r="16" spans="2:7" ht="45.75" customHeight="1" thickBot="1">
      <c r="B16" s="50"/>
      <c r="C16" s="72"/>
      <c r="D16" s="73"/>
      <c r="E16" s="74"/>
      <c r="F16" s="26" t="s">
        <v>59</v>
      </c>
      <c r="G16" s="10" t="e">
        <f>VLOOKUP(C16,C41:D42,2)</f>
        <v>#N/A</v>
      </c>
    </row>
    <row r="17" ht="24.75" thickBot="1">
      <c r="B17" s="33"/>
    </row>
    <row r="18" spans="2:6" ht="22.5" customHeight="1">
      <c r="B18" s="48" t="s">
        <v>66</v>
      </c>
      <c r="C18" s="65" t="s">
        <v>25</v>
      </c>
      <c r="D18" s="66"/>
      <c r="E18" s="67"/>
      <c r="F18" s="15"/>
    </row>
    <row r="19" spans="2:6" ht="62.25" customHeight="1" thickBot="1">
      <c r="B19" s="50"/>
      <c r="C19" s="54" t="s">
        <v>16</v>
      </c>
      <c r="D19" s="55"/>
      <c r="E19" s="34"/>
      <c r="F19" s="9" t="s">
        <v>77</v>
      </c>
    </row>
    <row r="20" ht="24.75" thickBot="1">
      <c r="B20" s="33"/>
    </row>
    <row r="21" spans="2:6" ht="22.5" customHeight="1">
      <c r="B21" s="48" t="s">
        <v>63</v>
      </c>
      <c r="C21" s="47" t="str">
        <f>IF(OR(E19="",E22-E19+1&lt;=7),"履行期間を入力して下さい。","着手は契約日を含んで７日以内にしてください。")</f>
        <v>履行期間を入力して下さい。</v>
      </c>
      <c r="D21" s="45"/>
      <c r="E21" s="46"/>
      <c r="F21" s="11" t="s">
        <v>24</v>
      </c>
    </row>
    <row r="22" spans="2:6" ht="30" customHeight="1">
      <c r="B22" s="49"/>
      <c r="C22" s="51" t="s">
        <v>36</v>
      </c>
      <c r="D22" s="35" t="s">
        <v>37</v>
      </c>
      <c r="E22" s="36"/>
      <c r="F22" s="70" t="s">
        <v>70</v>
      </c>
    </row>
    <row r="23" spans="2:6" ht="30" customHeight="1">
      <c r="B23" s="49"/>
      <c r="C23" s="52"/>
      <c r="D23" s="35" t="s">
        <v>38</v>
      </c>
      <c r="E23" s="36"/>
      <c r="F23" s="70"/>
    </row>
    <row r="24" spans="2:7" ht="22.5" customHeight="1" thickBot="1">
      <c r="B24" s="50"/>
      <c r="C24" s="53"/>
      <c r="D24" s="37" t="s">
        <v>39</v>
      </c>
      <c r="E24" s="38">
        <f>IF(OR(E23="",E23=""),"",E23-E22+1)</f>
      </c>
      <c r="F24" s="16"/>
      <c r="G24" s="10">
        <f>IF(E24&gt;120,1,2)</f>
        <v>1</v>
      </c>
    </row>
    <row r="25" ht="24.75" thickBot="1">
      <c r="B25" s="33"/>
    </row>
    <row r="26" spans="2:11" ht="22.5" customHeight="1">
      <c r="B26" s="48" t="s">
        <v>64</v>
      </c>
      <c r="C26" s="44" t="s">
        <v>67</v>
      </c>
      <c r="D26" s="45"/>
      <c r="E26" s="46"/>
      <c r="F26" s="11" t="s">
        <v>24</v>
      </c>
      <c r="K26" s="17"/>
    </row>
    <row r="27" spans="2:6" ht="30.75" customHeight="1">
      <c r="B27" s="49"/>
      <c r="C27" s="56" t="s">
        <v>40</v>
      </c>
      <c r="D27" s="57"/>
      <c r="E27" s="39"/>
      <c r="F27" s="18" t="s">
        <v>57</v>
      </c>
    </row>
    <row r="28" spans="2:8" ht="22.5" customHeight="1">
      <c r="B28" s="49"/>
      <c r="C28" s="56" t="s">
        <v>41</v>
      </c>
      <c r="D28" s="57"/>
      <c r="E28" s="40">
        <f>IF(E27="","",E27*1.1)</f>
      </c>
      <c r="F28" s="19"/>
      <c r="G28" s="10">
        <f>IF(E28&gt;=2000000,1,IF(E28&gt;=1000000,2,0))</f>
        <v>1</v>
      </c>
      <c r="H28" s="10">
        <f>IF(E28&gt;=5000000,1,2)</f>
        <v>1</v>
      </c>
    </row>
    <row r="29" spans="2:14" ht="22.5" customHeight="1">
      <c r="B29" s="49"/>
      <c r="C29" s="56" t="s">
        <v>10</v>
      </c>
      <c r="D29" s="57"/>
      <c r="E29" s="40">
        <f>IF(E27="","",E28-E27)</f>
      </c>
      <c r="F29" s="19"/>
      <c r="J29" s="20" t="s">
        <v>13</v>
      </c>
      <c r="K29" s="20" t="s">
        <v>14</v>
      </c>
      <c r="L29" s="21"/>
      <c r="M29" s="22">
        <f>E28</f>
      </c>
      <c r="N29" s="22"/>
    </row>
    <row r="30" spans="2:14" ht="22.5" customHeight="1">
      <c r="B30" s="49"/>
      <c r="C30" s="56" t="s">
        <v>50</v>
      </c>
      <c r="D30" s="57"/>
      <c r="E30" s="68" t="s">
        <v>58</v>
      </c>
      <c r="F30" s="69"/>
      <c r="J30" s="22"/>
      <c r="K30" s="22">
        <v>2000000</v>
      </c>
      <c r="L30" s="23">
        <v>0.3</v>
      </c>
      <c r="M30" s="22" t="e">
        <f>IF($M$29&gt;=K30,ROUNDDOWN($M$29*L30,-5),0)</f>
        <v>#VALUE!</v>
      </c>
      <c r="N30" s="22"/>
    </row>
    <row r="31" spans="2:14" ht="22.5" customHeight="1">
      <c r="B31" s="49"/>
      <c r="C31" s="56" t="s">
        <v>6</v>
      </c>
      <c r="D31" s="57"/>
      <c r="E31" s="35">
        <f>IF(E27="","",IF(G28=1,"有","前金払の対象業務ではありません。"))</f>
      </c>
      <c r="F31" s="19"/>
      <c r="J31" s="22"/>
      <c r="K31" s="22"/>
      <c r="L31" s="23"/>
      <c r="M31" s="22"/>
      <c r="N31" s="22"/>
    </row>
    <row r="32" spans="2:14" ht="54" customHeight="1" thickBot="1">
      <c r="B32" s="50"/>
      <c r="C32" s="54" t="s">
        <v>11</v>
      </c>
      <c r="D32" s="55"/>
      <c r="E32" s="41">
        <f>IF(E27="","",IF(G28=1,M30,"無"))</f>
      </c>
      <c r="F32" s="27" t="s">
        <v>76</v>
      </c>
      <c r="J32" s="22" t="s">
        <v>15</v>
      </c>
      <c r="K32" s="22"/>
      <c r="L32" s="21"/>
      <c r="M32" s="22" t="e">
        <f>SUM(M30:M31)</f>
        <v>#VALUE!</v>
      </c>
      <c r="N32" s="22"/>
    </row>
    <row r="33" spans="2:5" ht="15" customHeight="1" thickBot="1">
      <c r="B33" s="33"/>
      <c r="E33" s="24"/>
    </row>
    <row r="34" spans="2:6" ht="22.5" customHeight="1">
      <c r="B34" s="58" t="s">
        <v>56</v>
      </c>
      <c r="C34" s="60" t="s">
        <v>43</v>
      </c>
      <c r="D34" s="61"/>
      <c r="E34" s="61"/>
      <c r="F34" s="62"/>
    </row>
    <row r="35" spans="2:6" ht="22.5" customHeight="1" thickBot="1">
      <c r="B35" s="59"/>
      <c r="C35" s="63" t="s">
        <v>12</v>
      </c>
      <c r="D35" s="64"/>
      <c r="E35" s="42" t="s">
        <v>42</v>
      </c>
      <c r="F35" s="16"/>
    </row>
    <row r="36" ht="15.75" customHeight="1"/>
    <row r="37" ht="13.5" hidden="1"/>
    <row r="38" spans="3:4" ht="13.5" hidden="1">
      <c r="C38" s="10" t="s">
        <v>46</v>
      </c>
      <c r="D38" s="10">
        <v>1</v>
      </c>
    </row>
    <row r="39" spans="3:4" ht="13.5" hidden="1">
      <c r="C39" s="10" t="s">
        <v>45</v>
      </c>
      <c r="D39" s="10">
        <v>2</v>
      </c>
    </row>
    <row r="40" ht="13.5" hidden="1"/>
    <row r="41" spans="3:4" ht="13.5" hidden="1">
      <c r="C41" s="10" t="s">
        <v>53</v>
      </c>
      <c r="D41" s="10">
        <v>1</v>
      </c>
    </row>
    <row r="42" spans="3:4" ht="13.5" hidden="1">
      <c r="C42" s="10" t="s">
        <v>54</v>
      </c>
      <c r="D42" s="10">
        <v>2</v>
      </c>
    </row>
    <row r="43" ht="13.5" hidden="1"/>
    <row r="44" spans="3:4" ht="13.5" hidden="1">
      <c r="C44" s="10" t="s">
        <v>28</v>
      </c>
      <c r="D44" s="10">
        <v>0</v>
      </c>
    </row>
    <row r="45" spans="3:4" ht="13.5" hidden="1">
      <c r="C45" s="10" t="s">
        <v>7</v>
      </c>
      <c r="D45" s="10">
        <v>1</v>
      </c>
    </row>
    <row r="46" spans="3:4" ht="13.5" hidden="1">
      <c r="C46" s="10" t="s">
        <v>8</v>
      </c>
      <c r="D46" s="10">
        <v>2</v>
      </c>
    </row>
    <row r="47" ht="13.5" hidden="1"/>
    <row r="48" spans="3:4" ht="13.5" hidden="1">
      <c r="C48" s="10" t="s">
        <v>2</v>
      </c>
      <c r="D48" s="10">
        <v>1</v>
      </c>
    </row>
    <row r="49" spans="3:4" ht="13.5" hidden="1">
      <c r="C49" s="10" t="s">
        <v>0</v>
      </c>
      <c r="D49" s="10">
        <v>2</v>
      </c>
    </row>
    <row r="50" spans="3:4" ht="13.5" hidden="1">
      <c r="C50" s="10" t="s">
        <v>4</v>
      </c>
      <c r="D50" s="10">
        <v>3</v>
      </c>
    </row>
    <row r="51" spans="3:4" ht="13.5" hidden="1">
      <c r="C51" s="10" t="s">
        <v>1</v>
      </c>
      <c r="D51" s="10">
        <v>4</v>
      </c>
    </row>
    <row r="52" spans="3:4" ht="13.5" hidden="1">
      <c r="C52" s="10" t="s">
        <v>3</v>
      </c>
      <c r="D52" s="10">
        <v>5</v>
      </c>
    </row>
    <row r="53" spans="3:4" ht="13.5" hidden="1">
      <c r="C53" s="10" t="s">
        <v>5</v>
      </c>
      <c r="D53" s="10">
        <v>6</v>
      </c>
    </row>
    <row r="54" ht="13.5" hidden="1"/>
    <row r="55" spans="3:4" ht="13.5" hidden="1">
      <c r="C55" s="10" t="s">
        <v>9</v>
      </c>
      <c r="D55" s="10">
        <v>2</v>
      </c>
    </row>
    <row r="56" spans="3:4" ht="13.5" hidden="1">
      <c r="C56" s="10" t="s">
        <v>27</v>
      </c>
      <c r="D56" s="10">
        <v>1</v>
      </c>
    </row>
  </sheetData>
  <sheetProtection/>
  <mergeCells count="29">
    <mergeCell ref="B2:F2"/>
    <mergeCell ref="B15:B16"/>
    <mergeCell ref="C15:E15"/>
    <mergeCell ref="C16:E16"/>
    <mergeCell ref="C12:E12"/>
    <mergeCell ref="B9:B10"/>
    <mergeCell ref="B12:B13"/>
    <mergeCell ref="C10:F10"/>
    <mergeCell ref="C9:F9"/>
    <mergeCell ref="C13:E13"/>
    <mergeCell ref="B34:B35"/>
    <mergeCell ref="C34:F34"/>
    <mergeCell ref="C35:D35"/>
    <mergeCell ref="C28:D28"/>
    <mergeCell ref="C27:D27"/>
    <mergeCell ref="C18:E18"/>
    <mergeCell ref="E30:F30"/>
    <mergeCell ref="C19:D19"/>
    <mergeCell ref="F22:F23"/>
    <mergeCell ref="B18:B19"/>
    <mergeCell ref="C26:E26"/>
    <mergeCell ref="C21:E21"/>
    <mergeCell ref="B21:B24"/>
    <mergeCell ref="C22:C24"/>
    <mergeCell ref="B26:B32"/>
    <mergeCell ref="C32:D32"/>
    <mergeCell ref="C29:D29"/>
    <mergeCell ref="C31:D31"/>
    <mergeCell ref="C30:D30"/>
  </mergeCells>
  <conditionalFormatting sqref="C21">
    <cfRule type="expression" priority="3" dxfId="3" stopIfTrue="1">
      <formula>$C$21="着手は契約日を含んで７日以内にしてください。"</formula>
    </cfRule>
    <cfRule type="expression" priority="4" dxfId="3" stopIfTrue="1">
      <formula>$C$24="着工日は契約日を含んで７日以内にしてください。"</formula>
    </cfRule>
  </conditionalFormatting>
  <dataValidations count="2">
    <dataValidation type="list" allowBlank="1" showInputMessage="1" showErrorMessage="1" sqref="C13">
      <formula1>$C$38:$C$39</formula1>
    </dataValidation>
    <dataValidation type="list" allowBlank="1" showInputMessage="1" showErrorMessage="1" sqref="C16:E16">
      <formula1>$C$41:$C$42</formula1>
    </dataValidation>
  </dataValidations>
  <printOptions horizontalCentered="1"/>
  <pageMargins left="0.7874015748031497" right="0" top="0" bottom="0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421875" style="1" customWidth="1"/>
    <col min="2" max="2" width="2.421875" style="1" customWidth="1"/>
    <col min="3" max="3" width="14.00390625" style="1" customWidth="1"/>
    <col min="4" max="4" width="3.7109375" style="1" customWidth="1"/>
    <col min="5" max="5" width="6.28125" style="1" customWidth="1"/>
    <col min="6" max="6" width="1.8515625" style="1" customWidth="1"/>
    <col min="7" max="7" width="12.421875" style="1" customWidth="1"/>
    <col min="8" max="8" width="10.00390625" style="1" customWidth="1"/>
    <col min="9" max="9" width="10.57421875" style="1" customWidth="1"/>
    <col min="10" max="10" width="10.00390625" style="1" customWidth="1"/>
    <col min="11" max="11" width="10.57421875" style="1" customWidth="1"/>
    <col min="12" max="16384" width="9.00390625" style="1" customWidth="1"/>
  </cols>
  <sheetData>
    <row r="1" ht="30.75" customHeight="1"/>
    <row r="2" spans="7:8" ht="15" customHeight="1">
      <c r="G2" s="79" t="e">
        <f>IF(D42=2,"第3項19字削除","")</f>
        <v>#N/A</v>
      </c>
      <c r="H2" s="79"/>
    </row>
    <row r="3" ht="30" customHeight="1"/>
    <row r="4" spans="1:11" ht="30" customHeight="1">
      <c r="A4" s="81" t="s">
        <v>49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7" spans="1:11" s="3" customFormat="1" ht="30" customHeight="1">
      <c r="A7" s="2">
        <v>1</v>
      </c>
      <c r="B7" s="83" t="s">
        <v>32</v>
      </c>
      <c r="C7" s="83"/>
      <c r="E7" s="82">
        <f>'入力表'!C10</f>
        <v>0</v>
      </c>
      <c r="F7" s="82"/>
      <c r="G7" s="82"/>
      <c r="H7" s="82"/>
      <c r="I7" s="82"/>
      <c r="J7" s="82"/>
      <c r="K7" s="82"/>
    </row>
    <row r="8" spans="1:3" s="3" customFormat="1" ht="11.25" customHeight="1">
      <c r="A8" s="2"/>
      <c r="B8" s="2"/>
      <c r="C8" s="4"/>
    </row>
    <row r="9" spans="1:11" s="3" customFormat="1" ht="22.5" customHeight="1">
      <c r="A9" s="2">
        <v>2</v>
      </c>
      <c r="B9" s="83" t="s">
        <v>33</v>
      </c>
      <c r="C9" s="83"/>
      <c r="E9" s="94">
        <f>'入力表'!E22</f>
        <v>0</v>
      </c>
      <c r="F9" s="94"/>
      <c r="G9" s="94"/>
      <c r="H9" s="8" t="s">
        <v>48</v>
      </c>
      <c r="K9" s="3" t="s">
        <v>78</v>
      </c>
    </row>
    <row r="10" spans="1:8" s="3" customFormat="1" ht="22.5" customHeight="1">
      <c r="A10" s="2"/>
      <c r="B10" s="2"/>
      <c r="C10" s="4"/>
      <c r="E10" s="94">
        <f>'入力表'!E23</f>
        <v>0</v>
      </c>
      <c r="F10" s="94"/>
      <c r="G10" s="94"/>
      <c r="H10" s="43" t="s">
        <v>79</v>
      </c>
    </row>
    <row r="11" spans="1:3" s="3" customFormat="1" ht="11.25" customHeight="1">
      <c r="A11" s="2"/>
      <c r="B11" s="2"/>
      <c r="C11" s="4"/>
    </row>
    <row r="12" spans="1:8" s="3" customFormat="1" ht="22.5" customHeight="1">
      <c r="A12" s="2">
        <v>3</v>
      </c>
      <c r="B12" s="83" t="s">
        <v>34</v>
      </c>
      <c r="C12" s="83"/>
      <c r="E12" s="96">
        <f>'入力表'!E28</f>
      </c>
      <c r="F12" s="96"/>
      <c r="G12" s="96"/>
      <c r="H12" s="96"/>
    </row>
    <row r="13" spans="1:11" s="3" customFormat="1" ht="18.75" customHeight="1">
      <c r="A13" s="2"/>
      <c r="B13" s="2"/>
      <c r="C13" s="4"/>
      <c r="E13" s="89" t="s">
        <v>71</v>
      </c>
      <c r="F13" s="89"/>
      <c r="G13" s="89"/>
      <c r="H13" s="89"/>
      <c r="I13" s="80" t="e">
        <f>IF(D42=2,"",'入力表'!E29)</f>
        <v>#N/A</v>
      </c>
      <c r="J13" s="80"/>
      <c r="K13" s="80"/>
    </row>
    <row r="14" spans="1:3" s="3" customFormat="1" ht="11.25" customHeight="1">
      <c r="A14" s="2"/>
      <c r="B14" s="2"/>
      <c r="C14" s="4"/>
    </row>
    <row r="15" spans="1:3" s="3" customFormat="1" ht="22.5" customHeight="1">
      <c r="A15" s="2">
        <v>4</v>
      </c>
      <c r="B15" s="8" t="s">
        <v>47</v>
      </c>
      <c r="C15" s="8"/>
    </row>
    <row r="16" spans="1:11" s="3" customFormat="1" ht="18.75" customHeight="1">
      <c r="A16" s="2"/>
      <c r="B16" s="2"/>
      <c r="C16" s="4" t="s">
        <v>11</v>
      </c>
      <c r="E16" s="90">
        <f>'入力表'!E32</f>
      </c>
      <c r="F16" s="90"/>
      <c r="G16" s="90"/>
      <c r="H16" s="93"/>
      <c r="I16" s="93"/>
      <c r="J16" s="87"/>
      <c r="K16" s="87"/>
    </row>
    <row r="17" spans="1:3" s="3" customFormat="1" ht="11.25" customHeight="1">
      <c r="A17" s="2"/>
      <c r="B17" s="2"/>
      <c r="C17" s="4"/>
    </row>
    <row r="18" spans="1:8" s="3" customFormat="1" ht="22.5" customHeight="1">
      <c r="A18" s="2">
        <v>5</v>
      </c>
      <c r="B18" s="83" t="s">
        <v>12</v>
      </c>
      <c r="C18" s="83"/>
      <c r="E18" s="91" t="str">
        <f>'入力表'!E35</f>
        <v>免除</v>
      </c>
      <c r="F18" s="91"/>
      <c r="G18" s="91"/>
      <c r="H18" s="91"/>
    </row>
    <row r="19" spans="1:8" s="3" customFormat="1" ht="11.25" customHeight="1">
      <c r="A19" s="2"/>
      <c r="B19" s="4"/>
      <c r="C19" s="4"/>
      <c r="E19" s="6"/>
      <c r="F19" s="6"/>
      <c r="G19" s="6"/>
      <c r="H19" s="6"/>
    </row>
    <row r="20" spans="1:9" s="3" customFormat="1" ht="22.5" customHeight="1">
      <c r="A20" s="2">
        <v>6</v>
      </c>
      <c r="B20" s="8" t="s">
        <v>72</v>
      </c>
      <c r="I20" s="3" t="s">
        <v>73</v>
      </c>
    </row>
    <row r="21" ht="18.75" customHeight="1"/>
    <row r="22" spans="1:11" ht="90" customHeight="1">
      <c r="A22" s="88" t="e">
        <f>VLOOKUP('入力表'!G13,'契約書'!A37:B38,2)</f>
        <v>#N/A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ht="19.5" customHeight="1"/>
    <row r="24" ht="19.5" customHeight="1"/>
    <row r="25" spans="2:5" ht="19.5" customHeight="1">
      <c r="B25" s="95" t="str">
        <f>IF('入力表'!E19="","令和　　年　　月　　日",'入力表'!E19)</f>
        <v>令和　　年　　月　　日</v>
      </c>
      <c r="C25" s="95"/>
      <c r="D25" s="95"/>
      <c r="E25" s="95"/>
    </row>
    <row r="26" ht="19.5" customHeight="1"/>
    <row r="27" spans="3:7" ht="19.5" customHeight="1">
      <c r="C27" s="3"/>
      <c r="D27" s="3"/>
      <c r="E27" s="3"/>
      <c r="F27" s="3"/>
      <c r="G27" s="5" t="s">
        <v>21</v>
      </c>
    </row>
    <row r="28" spans="3:11" ht="19.5" customHeight="1">
      <c r="C28" s="3"/>
      <c r="D28" s="3"/>
      <c r="E28" s="5" t="s">
        <v>17</v>
      </c>
      <c r="G28" s="5" t="s">
        <v>22</v>
      </c>
      <c r="H28" s="92"/>
      <c r="I28" s="92"/>
      <c r="J28" s="92"/>
      <c r="K28" s="7" t="s">
        <v>26</v>
      </c>
    </row>
    <row r="29" spans="3:11" ht="19.5" customHeight="1">
      <c r="C29" s="3"/>
      <c r="D29" s="3"/>
      <c r="E29" s="3"/>
      <c r="G29" s="3"/>
      <c r="K29" s="7"/>
    </row>
    <row r="30" spans="3:11" ht="19.5" customHeight="1">
      <c r="C30" s="3"/>
      <c r="D30" s="3"/>
      <c r="E30" s="3"/>
      <c r="G30" s="3"/>
      <c r="K30" s="7"/>
    </row>
    <row r="31" spans="3:11" ht="19.5" customHeight="1">
      <c r="C31" s="3"/>
      <c r="D31" s="3"/>
      <c r="E31" s="3"/>
      <c r="G31" s="5" t="s">
        <v>19</v>
      </c>
      <c r="H31" s="85"/>
      <c r="I31" s="85"/>
      <c r="J31" s="85"/>
      <c r="K31" s="85"/>
    </row>
    <row r="32" spans="3:11" ht="19.5" customHeight="1">
      <c r="C32" s="3"/>
      <c r="D32" s="3"/>
      <c r="E32" s="5" t="s">
        <v>18</v>
      </c>
      <c r="G32" s="5"/>
      <c r="H32" s="86"/>
      <c r="I32" s="86"/>
      <c r="J32" s="86"/>
      <c r="K32" s="86"/>
    </row>
    <row r="33" spans="3:11" ht="19.5" customHeight="1">
      <c r="C33" s="3"/>
      <c r="D33" s="3"/>
      <c r="E33" s="3"/>
      <c r="F33" s="3"/>
      <c r="G33" s="5" t="s">
        <v>20</v>
      </c>
      <c r="H33" s="85"/>
      <c r="I33" s="85"/>
      <c r="J33" s="85"/>
      <c r="K33" s="7" t="s">
        <v>26</v>
      </c>
    </row>
    <row r="34" ht="19.5" customHeight="1"/>
    <row r="37" spans="1:11" ht="13.5" hidden="1">
      <c r="A37" s="1">
        <v>1</v>
      </c>
      <c r="B37" s="84" t="s">
        <v>74</v>
      </c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13.5" hidden="1">
      <c r="A38" s="1">
        <v>2</v>
      </c>
      <c r="B38" s="84" t="s">
        <v>75</v>
      </c>
      <c r="C38" s="84"/>
      <c r="D38" s="84"/>
      <c r="E38" s="84"/>
      <c r="F38" s="84"/>
      <c r="G38" s="84"/>
      <c r="H38" s="84"/>
      <c r="I38" s="84"/>
      <c r="J38" s="84"/>
      <c r="K38" s="84"/>
    </row>
    <row r="39" ht="13.5" hidden="1"/>
    <row r="40" ht="13.5" hidden="1">
      <c r="A40" s="1" t="e">
        <f>入力表!#REF!</f>
        <v>#REF!</v>
      </c>
    </row>
    <row r="41" ht="13.5" hidden="1"/>
    <row r="42" spans="3:4" ht="13.5" hidden="1">
      <c r="C42" s="1" t="s">
        <v>55</v>
      </c>
      <c r="D42" s="1" t="e">
        <f>'入力表'!G16</f>
        <v>#N/A</v>
      </c>
    </row>
  </sheetData>
  <sheetProtection/>
  <mergeCells count="24">
    <mergeCell ref="B9:C9"/>
    <mergeCell ref="E9:G9"/>
    <mergeCell ref="B12:C12"/>
    <mergeCell ref="E10:G10"/>
    <mergeCell ref="B25:E25"/>
    <mergeCell ref="E12:H12"/>
    <mergeCell ref="J16:K16"/>
    <mergeCell ref="A22:K22"/>
    <mergeCell ref="E13:H13"/>
    <mergeCell ref="E16:G16"/>
    <mergeCell ref="H31:K31"/>
    <mergeCell ref="E18:H18"/>
    <mergeCell ref="H28:J28"/>
    <mergeCell ref="H16:I16"/>
    <mergeCell ref="G2:H2"/>
    <mergeCell ref="I13:K13"/>
    <mergeCell ref="A4:K4"/>
    <mergeCell ref="E7:K7"/>
    <mergeCell ref="B7:C7"/>
    <mergeCell ref="B38:K38"/>
    <mergeCell ref="B37:K37"/>
    <mergeCell ref="B18:C18"/>
    <mergeCell ref="H33:J33"/>
    <mergeCell ref="H32:K32"/>
  </mergeCells>
  <conditionalFormatting sqref="E13">
    <cfRule type="expression" priority="1" dxfId="4" stopIfTrue="1">
      <formula>$D$42=2</formula>
    </cfRule>
  </conditionalFormatting>
  <printOptions horizontalCentered="1" verticalCentered="1"/>
  <pageMargins left="0.9055118110236221" right="0.7086614173228347" top="0.1968503937007874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hakusan035</cp:lastModifiedBy>
  <cp:lastPrinted>2022-03-23T09:51:31Z</cp:lastPrinted>
  <dcterms:created xsi:type="dcterms:W3CDTF">2011-03-04T06:00:32Z</dcterms:created>
  <dcterms:modified xsi:type="dcterms:W3CDTF">2022-03-23T10:25:55Z</dcterms:modified>
  <cp:category/>
  <cp:version/>
  <cp:contentType/>
  <cp:contentStatus/>
</cp:coreProperties>
</file>