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codeName="ThisWorkbook" defaultThemeVersion="166925"/>
  <mc:AlternateContent xmlns:mc="http://schemas.openxmlformats.org/markup-compatibility/2006">
    <mc:Choice Requires="x15">
      <x15ac:absPath xmlns:x15ac="http://schemas.microsoft.com/office/spreadsheetml/2010/11/ac" url="\\10.130.1.103\010_情報系fs\030_健康福祉部\050_長寿介護課\◆介護保険係◆\様式 等\事業所指定等（HP）\HP用データ（居宅）\"/>
    </mc:Choice>
  </mc:AlternateContent>
  <xr:revisionPtr revIDLastSave="0" documentId="13_ncr:1_{33C82174-A2AF-4432-BA2E-13293D656F0B}" xr6:coauthVersionLast="36" xr6:coauthVersionMax="47" xr10:uidLastSave="{00000000-0000-0000-0000-000000000000}"/>
  <bookViews>
    <workbookView xWindow="-105" yWindow="-105" windowWidth="23250" windowHeight="12570" tabRatio="665" xr2:uid="{00000000-000D-0000-FFFF-FFFF00000000}"/>
  </bookViews>
  <sheets>
    <sheet name="標準様式１【居宅】" sheetId="1" r:id="rId1"/>
    <sheet name="【記載例】居宅介護支援" sheetId="10" r:id="rId2"/>
    <sheet name="記入方法" sheetId="5" r:id="rId3"/>
    <sheet name="プルダウン・リスト" sheetId="2" r:id="rId4"/>
  </sheets>
  <definedNames>
    <definedName name="_xlnm.Print_Area" localSheetId="1">【記載例】居宅介護支援!$A$1:$BD$51</definedName>
    <definedName name="_xlnm.Print_Area" localSheetId="2">記入方法!$A$1:$O$77</definedName>
    <definedName name="_xlnm.Print_Area" localSheetId="0">標準様式１【居宅】!$A$1:$BD$51</definedName>
    <definedName name="_xlnm.Print_Titles" localSheetId="1">【記載例】居宅介護支援!$1:$13</definedName>
    <definedName name="_xlnm.Print_Titles" localSheetId="0">標準様式１【居宅】!$1:$13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U9" i="1" l="1"/>
  <c r="AU9" i="10"/>
  <c r="E36" i="1" l="1"/>
  <c r="G39" i="1"/>
  <c r="E39" i="1"/>
  <c r="G38" i="1"/>
  <c r="E38" i="1"/>
  <c r="G37" i="1"/>
  <c r="E37" i="1"/>
  <c r="G36" i="1"/>
  <c r="G39" i="10"/>
  <c r="G37" i="10"/>
  <c r="E39" i="10"/>
  <c r="E37" i="10"/>
  <c r="C45" i="1" l="1"/>
  <c r="H45" i="1"/>
  <c r="H44" i="1"/>
  <c r="C44" i="1"/>
  <c r="P40" i="1"/>
  <c r="C50" i="1" s="1"/>
  <c r="L40" i="1"/>
  <c r="J40" i="1"/>
  <c r="G40" i="1"/>
  <c r="E40" i="1"/>
  <c r="M45" i="1" l="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20" i="1" l="1"/>
  <c r="AU18" i="1"/>
  <c r="AU19" i="1"/>
  <c r="AU21" i="1"/>
  <c r="AU22" i="1"/>
  <c r="AU23" i="1"/>
  <c r="AU24" i="1"/>
  <c r="AU25" i="1"/>
  <c r="AU26" i="1"/>
  <c r="AU27" i="1"/>
  <c r="AU28" i="1"/>
  <c r="AU29" i="1"/>
  <c r="AU30" i="1"/>
  <c r="AU31" i="1"/>
  <c r="AU17" i="1"/>
  <c r="AU16" i="1"/>
  <c r="AU14" i="1"/>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<sst xmlns="http://schemas.openxmlformats.org/spreadsheetml/2006/main" count="308" uniqueCount="148">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</sst>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2"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3"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49"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7" fillId="4" borderId="46" xfId="0" applyFont="1" applyFill="1" applyBorder="1" applyAlignment="1" applyProtection="1">
      <alignment horizontal="left" vertical="center" wrapText="1"/>
      <protection locked="0"/>
    </xf>
    <xf numFmtId="0" fontId="7" fillId="4" borderId="55"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44" xfId="0" applyFont="1" applyFill="1" applyBorder="1" applyAlignment="1" applyProtection="1">
      <alignment horizontal="left" vertical="center" wrapText="1"/>
      <protection locked="0"/>
    </xf>
    <xf numFmtId="0" fontId="7" fillId="4" borderId="51"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wrapText="1"/>
      <protection locked="0"/>
    </xf>
    <xf numFmtId="0" fontId="7"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0" fontId="7" fillId="2" borderId="43" xfId="0" applyFont="1" applyFill="1" applyBorder="1" applyAlignment="1" applyProtection="1">
      <alignment horizontal="center" vertical="center" shrinkToFit="1"/>
      <protection locked="0"/>
    </xf>
    <xf numFmtId="0" fontId="7" fillId="4" borderId="54"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181" fontId="8" fillId="3" borderId="46" xfId="0" applyNumberFormat="1" applyFont="1" applyFill="1" applyBorder="1" applyAlignment="1" applyProtection="1">
      <alignment horizontal="center" vertical="center" wrapText="1"/>
    </xf>
    <xf numFmtId="181" fontId="8" fillId="3" borderId="56" xfId="0" applyNumberFormat="1" applyFont="1" applyFill="1" applyBorder="1" applyAlignment="1" applyProtection="1">
      <alignment horizontal="center" vertical="center" wrapText="1"/>
    </xf>
    <xf numFmtId="181" fontId="8" fillId="3" borderId="46" xfId="1" applyNumberFormat="1" applyFont="1" applyFill="1" applyBorder="1" applyAlignment="1" applyProtection="1">
      <alignment horizontal="center" vertical="center" wrapText="1"/>
    </xf>
    <xf numFmtId="181" fontId="8" fillId="3" borderId="56" xfId="1" applyNumberFormat="1" applyFont="1" applyFill="1" applyBorder="1" applyAlignment="1" applyProtection="1">
      <alignment horizontal="center" vertical="center" wrapText="1"/>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0"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181" fontId="8" fillId="3" borderId="44" xfId="0"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44" xfId="1"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0" fontId="7" fillId="4" borderId="57"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tabSelected="1" view="pageBreakPreview" zoomScale="55" zoomScaleNormal="55" zoomScaleSheetLayoutView="55" workbookViewId="0">
      <selection activeCell="Q6" sqref="Q6"/>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28" t="s">
        <v>110</v>
      </c>
      <c r="AN1" s="228"/>
      <c r="AO1" s="228"/>
      <c r="AP1" s="228"/>
      <c r="AQ1" s="228"/>
      <c r="AR1" s="228"/>
      <c r="AS1" s="228"/>
      <c r="AT1" s="228"/>
      <c r="AU1" s="228"/>
      <c r="AV1" s="228"/>
      <c r="AW1" s="228"/>
      <c r="AX1" s="228"/>
      <c r="AY1" s="228"/>
      <c r="AZ1" s="228"/>
      <c r="BA1" s="22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30">
        <v>6</v>
      </c>
      <c r="V2" s="230"/>
      <c r="W2" s="39" t="s">
        <v>16</v>
      </c>
      <c r="X2" s="229">
        <f>IF(U2=0,"",YEAR(DATE(2018+U2,1,1)))</f>
        <v>2024</v>
      </c>
      <c r="Y2" s="229"/>
      <c r="Z2" s="41" t="s">
        <v>20</v>
      </c>
      <c r="AA2" s="41" t="s">
        <v>21</v>
      </c>
      <c r="AB2" s="230">
        <v>4</v>
      </c>
      <c r="AC2" s="230"/>
      <c r="AD2" s="41" t="s">
        <v>22</v>
      </c>
      <c r="AE2" s="41"/>
      <c r="AF2" s="41"/>
      <c r="AG2" s="41"/>
      <c r="AH2" s="41"/>
      <c r="AI2" s="41"/>
      <c r="AJ2" s="40"/>
      <c r="AK2" s="39" t="s">
        <v>17</v>
      </c>
      <c r="AL2" s="39" t="s">
        <v>16</v>
      </c>
      <c r="AM2" s="230"/>
      <c r="AN2" s="230"/>
      <c r="AO2" s="230"/>
      <c r="AP2" s="230"/>
      <c r="AQ2" s="230"/>
      <c r="AR2" s="230"/>
      <c r="AS2" s="230"/>
      <c r="AT2" s="230"/>
      <c r="AU2" s="230"/>
      <c r="AV2" s="230"/>
      <c r="AW2" s="230"/>
      <c r="AX2" s="230"/>
      <c r="AY2" s="230"/>
      <c r="AZ2" s="230"/>
      <c r="BA2" s="23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47" t="s">
        <v>99</v>
      </c>
      <c r="BA3" s="247"/>
      <c r="BB3" s="247"/>
      <c r="BC3" s="24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47" t="s">
        <v>94</v>
      </c>
      <c r="BA4" s="247"/>
      <c r="BB4" s="247"/>
      <c r="BC4" s="24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41">
        <v>40</v>
      </c>
      <c r="AW5" s="242"/>
      <c r="AX5" s="61" t="s">
        <v>23</v>
      </c>
      <c r="AY5" s="60"/>
      <c r="AZ5" s="241">
        <v>160</v>
      </c>
      <c r="BA5" s="242"/>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0"/>
      <c r="AT6" s="150"/>
      <c r="AU6" s="150"/>
      <c r="AV6" s="60"/>
      <c r="AW6" s="60"/>
      <c r="AX6" s="151"/>
      <c r="AY6" s="60"/>
      <c r="AZ6" s="241">
        <v>100</v>
      </c>
      <c r="BA6" s="242"/>
      <c r="BB6" s="152"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45">
        <f>DAY(EOMONTH(DATE(X2,AB2,1),0))</f>
        <v>30</v>
      </c>
      <c r="BA7" s="246"/>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19" t="s">
        <v>26</v>
      </c>
      <c r="C9" s="201" t="s">
        <v>126</v>
      </c>
      <c r="D9" s="202"/>
      <c r="E9" s="200" t="s">
        <v>127</v>
      </c>
      <c r="F9" s="202"/>
      <c r="G9" s="200" t="s">
        <v>128</v>
      </c>
      <c r="H9" s="201"/>
      <c r="I9" s="201"/>
      <c r="J9" s="201"/>
      <c r="K9" s="202"/>
      <c r="L9" s="200" t="s">
        <v>129</v>
      </c>
      <c r="M9" s="201"/>
      <c r="N9" s="201"/>
      <c r="O9" s="222"/>
      <c r="P9" s="243" t="s">
        <v>130</v>
      </c>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c r="AP9" s="244"/>
      <c r="AQ9" s="244"/>
      <c r="AR9" s="244"/>
      <c r="AS9" s="244"/>
      <c r="AT9" s="244"/>
      <c r="AU9" s="233" t="str">
        <f>IF(AZ3="４週","(10)1～4週目の勤務時間数合計","(10)1か月の勤務時間数合計")</f>
        <v>(10)1～4週目の勤務時間数合計</v>
      </c>
      <c r="AV9" s="234"/>
      <c r="AW9" s="233" t="s">
        <v>131</v>
      </c>
      <c r="AX9" s="234"/>
      <c r="AY9" s="231" t="s">
        <v>132</v>
      </c>
      <c r="AZ9" s="231"/>
      <c r="BA9" s="231"/>
      <c r="BB9" s="231"/>
      <c r="BC9" s="231"/>
      <c r="BD9" s="231"/>
    </row>
    <row r="10" spans="1:57" ht="20.25" customHeight="1" thickBot="1" x14ac:dyDescent="0.45">
      <c r="A10" s="71"/>
      <c r="B10" s="220"/>
      <c r="C10" s="204"/>
      <c r="D10" s="205"/>
      <c r="E10" s="203"/>
      <c r="F10" s="205"/>
      <c r="G10" s="203"/>
      <c r="H10" s="204"/>
      <c r="I10" s="204"/>
      <c r="J10" s="204"/>
      <c r="K10" s="205"/>
      <c r="L10" s="203"/>
      <c r="M10" s="204"/>
      <c r="N10" s="204"/>
      <c r="O10" s="223"/>
      <c r="P10" s="225" t="s">
        <v>10</v>
      </c>
      <c r="Q10" s="226"/>
      <c r="R10" s="226"/>
      <c r="S10" s="226"/>
      <c r="T10" s="226"/>
      <c r="U10" s="226"/>
      <c r="V10" s="227"/>
      <c r="W10" s="225" t="s">
        <v>11</v>
      </c>
      <c r="X10" s="226"/>
      <c r="Y10" s="226"/>
      <c r="Z10" s="226"/>
      <c r="AA10" s="226"/>
      <c r="AB10" s="226"/>
      <c r="AC10" s="227"/>
      <c r="AD10" s="225" t="s">
        <v>12</v>
      </c>
      <c r="AE10" s="226"/>
      <c r="AF10" s="226"/>
      <c r="AG10" s="226"/>
      <c r="AH10" s="226"/>
      <c r="AI10" s="226"/>
      <c r="AJ10" s="227"/>
      <c r="AK10" s="225" t="s">
        <v>13</v>
      </c>
      <c r="AL10" s="226"/>
      <c r="AM10" s="226"/>
      <c r="AN10" s="226"/>
      <c r="AO10" s="226"/>
      <c r="AP10" s="226"/>
      <c r="AQ10" s="227"/>
      <c r="AR10" s="225" t="s">
        <v>14</v>
      </c>
      <c r="AS10" s="226"/>
      <c r="AT10" s="227"/>
      <c r="AU10" s="235"/>
      <c r="AV10" s="236"/>
      <c r="AW10" s="235"/>
      <c r="AX10" s="236"/>
      <c r="AY10" s="231"/>
      <c r="AZ10" s="231"/>
      <c r="BA10" s="231"/>
      <c r="BB10" s="231"/>
      <c r="BC10" s="231"/>
      <c r="BD10" s="231"/>
    </row>
    <row r="11" spans="1:57" ht="20.25" customHeight="1" thickBot="1" x14ac:dyDescent="0.45">
      <c r="A11" s="71"/>
      <c r="B11" s="220"/>
      <c r="C11" s="204"/>
      <c r="D11" s="205"/>
      <c r="E11" s="203"/>
      <c r="F11" s="205"/>
      <c r="G11" s="203"/>
      <c r="H11" s="204"/>
      <c r="I11" s="204"/>
      <c r="J11" s="204"/>
      <c r="K11" s="205"/>
      <c r="L11" s="203"/>
      <c r="M11" s="204"/>
      <c r="N11" s="204"/>
      <c r="O11" s="22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5"/>
      <c r="AV11" s="236"/>
      <c r="AW11" s="235"/>
      <c r="AX11" s="236"/>
      <c r="AY11" s="231"/>
      <c r="AZ11" s="231"/>
      <c r="BA11" s="231"/>
      <c r="BB11" s="231"/>
      <c r="BC11" s="231"/>
      <c r="BD11" s="231"/>
    </row>
    <row r="12" spans="1:57" ht="20.25" hidden="1" customHeight="1" thickBot="1" x14ac:dyDescent="0.45">
      <c r="A12" s="71"/>
      <c r="B12" s="220"/>
      <c r="C12" s="204"/>
      <c r="D12" s="205"/>
      <c r="E12" s="203"/>
      <c r="F12" s="205"/>
      <c r="G12" s="203"/>
      <c r="H12" s="204"/>
      <c r="I12" s="204"/>
      <c r="J12" s="204"/>
      <c r="K12" s="205"/>
      <c r="L12" s="203"/>
      <c r="M12" s="204"/>
      <c r="N12" s="204"/>
      <c r="O12" s="22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37"/>
      <c r="AV12" s="238"/>
      <c r="AW12" s="237"/>
      <c r="AX12" s="238"/>
      <c r="AY12" s="232"/>
      <c r="AZ12" s="232"/>
      <c r="BA12" s="232"/>
      <c r="BB12" s="232"/>
      <c r="BC12" s="232"/>
      <c r="BD12" s="232"/>
    </row>
    <row r="13" spans="1:57" ht="20.25" customHeight="1" thickBot="1" x14ac:dyDescent="0.45">
      <c r="A13" s="71"/>
      <c r="B13" s="221"/>
      <c r="C13" s="207"/>
      <c r="D13" s="208"/>
      <c r="E13" s="206"/>
      <c r="F13" s="208"/>
      <c r="G13" s="206"/>
      <c r="H13" s="207"/>
      <c r="I13" s="207"/>
      <c r="J13" s="207"/>
      <c r="K13" s="208"/>
      <c r="L13" s="206"/>
      <c r="M13" s="207"/>
      <c r="N13" s="207"/>
      <c r="O13" s="22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39"/>
      <c r="AV13" s="240"/>
      <c r="AW13" s="239"/>
      <c r="AX13" s="240"/>
      <c r="AY13" s="232"/>
      <c r="AZ13" s="232"/>
      <c r="BA13" s="232"/>
      <c r="BB13" s="232"/>
      <c r="BC13" s="232"/>
      <c r="BD13" s="232"/>
    </row>
    <row r="14" spans="1:57" ht="39.950000000000003" customHeight="1" x14ac:dyDescent="0.4">
      <c r="A14" s="71"/>
      <c r="B14" s="85">
        <v>1</v>
      </c>
      <c r="C14" s="188"/>
      <c r="D14" s="189"/>
      <c r="E14" s="190"/>
      <c r="F14" s="191"/>
      <c r="G14" s="192"/>
      <c r="H14" s="193"/>
      <c r="I14" s="193"/>
      <c r="J14" s="193"/>
      <c r="K14" s="194"/>
      <c r="L14" s="195"/>
      <c r="M14" s="196"/>
      <c r="N14" s="196"/>
      <c r="O14" s="197"/>
      <c r="P14" s="129"/>
      <c r="Q14" s="130"/>
      <c r="R14" s="130"/>
      <c r="S14" s="130"/>
      <c r="T14" s="130"/>
      <c r="U14" s="130"/>
      <c r="V14" s="131"/>
      <c r="W14" s="129"/>
      <c r="X14" s="130"/>
      <c r="Y14" s="130"/>
      <c r="Z14" s="130"/>
      <c r="AA14" s="130"/>
      <c r="AB14" s="130"/>
      <c r="AC14" s="131"/>
      <c r="AD14" s="129"/>
      <c r="AE14" s="130"/>
      <c r="AF14" s="130"/>
      <c r="AG14" s="130"/>
      <c r="AH14" s="130"/>
      <c r="AI14" s="130"/>
      <c r="AJ14" s="131"/>
      <c r="AK14" s="129"/>
      <c r="AL14" s="130"/>
      <c r="AM14" s="130"/>
      <c r="AN14" s="130"/>
      <c r="AO14" s="130"/>
      <c r="AP14" s="130"/>
      <c r="AQ14" s="131"/>
      <c r="AR14" s="129"/>
      <c r="AS14" s="130"/>
      <c r="AT14" s="131"/>
      <c r="AU14" s="209">
        <f>IF($AZ$3="４週",SUM(P14:AQ14),IF($AZ$3="暦月",SUM(P14:AT14),""))</f>
        <v>0</v>
      </c>
      <c r="AV14" s="210"/>
      <c r="AW14" s="211">
        <f t="shared" ref="AW14:AW31" si="22">IF($AZ$3="４週",AU14/4,IF($AZ$3="暦月",AU14/($AZ$7/7),""))</f>
        <v>0</v>
      </c>
      <c r="AX14" s="212"/>
      <c r="AY14" s="159"/>
      <c r="AZ14" s="160"/>
      <c r="BA14" s="160"/>
      <c r="BB14" s="160"/>
      <c r="BC14" s="160"/>
      <c r="BD14" s="161"/>
    </row>
    <row r="15" spans="1:57" ht="39.950000000000003" customHeight="1" x14ac:dyDescent="0.4">
      <c r="A15" s="71"/>
      <c r="B15" s="86">
        <f t="shared" ref="B15:B31" si="23">B14+1</f>
        <v>2</v>
      </c>
      <c r="C15" s="162"/>
      <c r="D15" s="163"/>
      <c r="E15" s="164"/>
      <c r="F15" s="165"/>
      <c r="G15" s="166"/>
      <c r="H15" s="167"/>
      <c r="I15" s="167"/>
      <c r="J15" s="167"/>
      <c r="K15" s="168"/>
      <c r="L15" s="169"/>
      <c r="M15" s="170"/>
      <c r="N15" s="170"/>
      <c r="O15" s="171"/>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198">
        <f>IF($AZ$3="４週",SUM(P15:AQ15),IF($AZ$3="暦月",SUM(P15:AT15),""))</f>
        <v>0</v>
      </c>
      <c r="AV15" s="199"/>
      <c r="AW15" s="182">
        <f t="shared" si="22"/>
        <v>0</v>
      </c>
      <c r="AX15" s="183"/>
      <c r="AY15" s="153"/>
      <c r="AZ15" s="154"/>
      <c r="BA15" s="154"/>
      <c r="BB15" s="154"/>
      <c r="BC15" s="154"/>
      <c r="BD15" s="155"/>
    </row>
    <row r="16" spans="1:57" ht="39.950000000000003" customHeight="1" x14ac:dyDescent="0.4">
      <c r="A16" s="71"/>
      <c r="B16" s="86">
        <f t="shared" si="23"/>
        <v>3</v>
      </c>
      <c r="C16" s="162"/>
      <c r="D16" s="163"/>
      <c r="E16" s="164"/>
      <c r="F16" s="165"/>
      <c r="G16" s="166"/>
      <c r="H16" s="167"/>
      <c r="I16" s="167"/>
      <c r="J16" s="167"/>
      <c r="K16" s="168"/>
      <c r="L16" s="169"/>
      <c r="M16" s="170"/>
      <c r="N16" s="170"/>
      <c r="O16" s="171"/>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198">
        <f>IF($AZ$3="４週",SUM(P16:AQ16),IF($AZ$3="暦月",SUM(P16:AT16),""))</f>
        <v>0</v>
      </c>
      <c r="AV16" s="199"/>
      <c r="AW16" s="182">
        <f t="shared" si="22"/>
        <v>0</v>
      </c>
      <c r="AX16" s="183"/>
      <c r="AY16" s="153"/>
      <c r="AZ16" s="154"/>
      <c r="BA16" s="154"/>
      <c r="BB16" s="154"/>
      <c r="BC16" s="154"/>
      <c r="BD16" s="155"/>
    </row>
    <row r="17" spans="1:56" ht="39.950000000000003" customHeight="1" x14ac:dyDescent="0.4">
      <c r="A17" s="71"/>
      <c r="B17" s="86">
        <f t="shared" si="23"/>
        <v>4</v>
      </c>
      <c r="C17" s="162"/>
      <c r="D17" s="163"/>
      <c r="E17" s="164"/>
      <c r="F17" s="165"/>
      <c r="G17" s="166"/>
      <c r="H17" s="167"/>
      <c r="I17" s="167"/>
      <c r="J17" s="167"/>
      <c r="K17" s="168"/>
      <c r="L17" s="169"/>
      <c r="M17" s="170"/>
      <c r="N17" s="170"/>
      <c r="O17" s="171"/>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198">
        <f>IF($AZ$3="４週",SUM(P17:AQ17),IF($AZ$3="暦月",SUM(P17:AT17),""))</f>
        <v>0</v>
      </c>
      <c r="AV17" s="199"/>
      <c r="AW17" s="182">
        <f t="shared" si="22"/>
        <v>0</v>
      </c>
      <c r="AX17" s="183"/>
      <c r="AY17" s="153"/>
      <c r="AZ17" s="154"/>
      <c r="BA17" s="154"/>
      <c r="BB17" s="154"/>
      <c r="BC17" s="154"/>
      <c r="BD17" s="155"/>
    </row>
    <row r="18" spans="1:56" ht="39.950000000000003" customHeight="1" x14ac:dyDescent="0.4">
      <c r="A18" s="71"/>
      <c r="B18" s="86">
        <f t="shared" si="23"/>
        <v>5</v>
      </c>
      <c r="C18" s="162"/>
      <c r="D18" s="163"/>
      <c r="E18" s="164"/>
      <c r="F18" s="165"/>
      <c r="G18" s="166"/>
      <c r="H18" s="167"/>
      <c r="I18" s="167"/>
      <c r="J18" s="167"/>
      <c r="K18" s="168"/>
      <c r="L18" s="169"/>
      <c r="M18" s="170"/>
      <c r="N18" s="170"/>
      <c r="O18" s="171"/>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198">
        <f t="shared" ref="AU18:AU31" si="24">IF($AZ$3="４週",SUM(P18:AQ18),IF($AZ$3="暦月",SUM(P18:AT18),""))</f>
        <v>0</v>
      </c>
      <c r="AV18" s="199"/>
      <c r="AW18" s="182">
        <f t="shared" si="22"/>
        <v>0</v>
      </c>
      <c r="AX18" s="183"/>
      <c r="AY18" s="153"/>
      <c r="AZ18" s="154"/>
      <c r="BA18" s="154"/>
      <c r="BB18" s="154"/>
      <c r="BC18" s="154"/>
      <c r="BD18" s="155"/>
    </row>
    <row r="19" spans="1:56" ht="39.950000000000003" customHeight="1" x14ac:dyDescent="0.4">
      <c r="A19" s="71"/>
      <c r="B19" s="86">
        <f t="shared" si="23"/>
        <v>6</v>
      </c>
      <c r="C19" s="162"/>
      <c r="D19" s="163"/>
      <c r="E19" s="164"/>
      <c r="F19" s="165"/>
      <c r="G19" s="166"/>
      <c r="H19" s="167"/>
      <c r="I19" s="167"/>
      <c r="J19" s="167"/>
      <c r="K19" s="168"/>
      <c r="L19" s="169"/>
      <c r="M19" s="170"/>
      <c r="N19" s="170"/>
      <c r="O19" s="171"/>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198">
        <f t="shared" si="24"/>
        <v>0</v>
      </c>
      <c r="AV19" s="199"/>
      <c r="AW19" s="182">
        <f t="shared" si="22"/>
        <v>0</v>
      </c>
      <c r="AX19" s="183"/>
      <c r="AY19" s="153"/>
      <c r="AZ19" s="154"/>
      <c r="BA19" s="154"/>
      <c r="BB19" s="154"/>
      <c r="BC19" s="154"/>
      <c r="BD19" s="155"/>
    </row>
    <row r="20" spans="1:56" ht="39.950000000000003" customHeight="1" x14ac:dyDescent="0.4">
      <c r="A20" s="71"/>
      <c r="B20" s="86">
        <f t="shared" si="23"/>
        <v>7</v>
      </c>
      <c r="C20" s="162"/>
      <c r="D20" s="163"/>
      <c r="E20" s="164"/>
      <c r="F20" s="165"/>
      <c r="G20" s="166"/>
      <c r="H20" s="167"/>
      <c r="I20" s="167"/>
      <c r="J20" s="167"/>
      <c r="K20" s="168"/>
      <c r="L20" s="169"/>
      <c r="M20" s="170"/>
      <c r="N20" s="170"/>
      <c r="O20" s="171"/>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198">
        <f>IF($AZ$3="４週",SUM(P20:AQ20),IF($AZ$3="暦月",SUM(P20:AT20),""))</f>
        <v>0</v>
      </c>
      <c r="AV20" s="199"/>
      <c r="AW20" s="182">
        <f t="shared" si="22"/>
        <v>0</v>
      </c>
      <c r="AX20" s="183"/>
      <c r="AY20" s="153"/>
      <c r="AZ20" s="154"/>
      <c r="BA20" s="154"/>
      <c r="BB20" s="154"/>
      <c r="BC20" s="154"/>
      <c r="BD20" s="155"/>
    </row>
    <row r="21" spans="1:56" ht="39.950000000000003" customHeight="1" x14ac:dyDescent="0.4">
      <c r="A21" s="71"/>
      <c r="B21" s="86">
        <f t="shared" si="23"/>
        <v>8</v>
      </c>
      <c r="C21" s="162"/>
      <c r="D21" s="163"/>
      <c r="E21" s="164"/>
      <c r="F21" s="165"/>
      <c r="G21" s="166"/>
      <c r="H21" s="167"/>
      <c r="I21" s="167"/>
      <c r="J21" s="167"/>
      <c r="K21" s="168"/>
      <c r="L21" s="169"/>
      <c r="M21" s="170"/>
      <c r="N21" s="170"/>
      <c r="O21" s="171"/>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198">
        <f t="shared" si="24"/>
        <v>0</v>
      </c>
      <c r="AV21" s="199"/>
      <c r="AW21" s="182">
        <f t="shared" si="22"/>
        <v>0</v>
      </c>
      <c r="AX21" s="183"/>
      <c r="AY21" s="153"/>
      <c r="AZ21" s="154"/>
      <c r="BA21" s="154"/>
      <c r="BB21" s="154"/>
      <c r="BC21" s="154"/>
      <c r="BD21" s="155"/>
    </row>
    <row r="22" spans="1:56" ht="39.950000000000003" customHeight="1" x14ac:dyDescent="0.4">
      <c r="A22" s="71"/>
      <c r="B22" s="86">
        <f t="shared" si="23"/>
        <v>9</v>
      </c>
      <c r="C22" s="162"/>
      <c r="D22" s="163"/>
      <c r="E22" s="164"/>
      <c r="F22" s="165"/>
      <c r="G22" s="166"/>
      <c r="H22" s="167"/>
      <c r="I22" s="167"/>
      <c r="J22" s="167"/>
      <c r="K22" s="168"/>
      <c r="L22" s="169"/>
      <c r="M22" s="170"/>
      <c r="N22" s="170"/>
      <c r="O22" s="171"/>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198">
        <f t="shared" si="24"/>
        <v>0</v>
      </c>
      <c r="AV22" s="199"/>
      <c r="AW22" s="182">
        <f t="shared" si="22"/>
        <v>0</v>
      </c>
      <c r="AX22" s="183"/>
      <c r="AY22" s="153"/>
      <c r="AZ22" s="154"/>
      <c r="BA22" s="154"/>
      <c r="BB22" s="154"/>
      <c r="BC22" s="154"/>
      <c r="BD22" s="155"/>
    </row>
    <row r="23" spans="1:56" ht="39.950000000000003" customHeight="1" x14ac:dyDescent="0.4">
      <c r="A23" s="71"/>
      <c r="B23" s="86">
        <f t="shared" si="23"/>
        <v>10</v>
      </c>
      <c r="C23" s="162"/>
      <c r="D23" s="163"/>
      <c r="E23" s="164"/>
      <c r="F23" s="165"/>
      <c r="G23" s="166"/>
      <c r="H23" s="167"/>
      <c r="I23" s="167"/>
      <c r="J23" s="167"/>
      <c r="K23" s="168"/>
      <c r="L23" s="169"/>
      <c r="M23" s="170"/>
      <c r="N23" s="170"/>
      <c r="O23" s="171"/>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198">
        <f t="shared" si="24"/>
        <v>0</v>
      </c>
      <c r="AV23" s="199"/>
      <c r="AW23" s="182">
        <f t="shared" si="22"/>
        <v>0</v>
      </c>
      <c r="AX23" s="183"/>
      <c r="AY23" s="153"/>
      <c r="AZ23" s="154"/>
      <c r="BA23" s="154"/>
      <c r="BB23" s="154"/>
      <c r="BC23" s="154"/>
      <c r="BD23" s="155"/>
    </row>
    <row r="24" spans="1:56" ht="39.950000000000003" customHeight="1" x14ac:dyDescent="0.4">
      <c r="A24" s="71"/>
      <c r="B24" s="86">
        <f t="shared" si="23"/>
        <v>11</v>
      </c>
      <c r="C24" s="162"/>
      <c r="D24" s="163"/>
      <c r="E24" s="164"/>
      <c r="F24" s="165"/>
      <c r="G24" s="166"/>
      <c r="H24" s="167"/>
      <c r="I24" s="167"/>
      <c r="J24" s="167"/>
      <c r="K24" s="168"/>
      <c r="L24" s="169"/>
      <c r="M24" s="170"/>
      <c r="N24" s="170"/>
      <c r="O24" s="171"/>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198">
        <f t="shared" si="24"/>
        <v>0</v>
      </c>
      <c r="AV24" s="199"/>
      <c r="AW24" s="182">
        <f t="shared" si="22"/>
        <v>0</v>
      </c>
      <c r="AX24" s="183"/>
      <c r="AY24" s="153"/>
      <c r="AZ24" s="154"/>
      <c r="BA24" s="154"/>
      <c r="BB24" s="154"/>
      <c r="BC24" s="154"/>
      <c r="BD24" s="155"/>
    </row>
    <row r="25" spans="1:56" ht="39.950000000000003" customHeight="1" x14ac:dyDescent="0.4">
      <c r="A25" s="71"/>
      <c r="B25" s="86">
        <f t="shared" si="23"/>
        <v>12</v>
      </c>
      <c r="C25" s="162"/>
      <c r="D25" s="163"/>
      <c r="E25" s="164"/>
      <c r="F25" s="165"/>
      <c r="G25" s="166"/>
      <c r="H25" s="167"/>
      <c r="I25" s="167"/>
      <c r="J25" s="167"/>
      <c r="K25" s="168"/>
      <c r="L25" s="169"/>
      <c r="M25" s="170"/>
      <c r="N25" s="170"/>
      <c r="O25" s="171"/>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198">
        <f t="shared" si="24"/>
        <v>0</v>
      </c>
      <c r="AV25" s="199"/>
      <c r="AW25" s="182">
        <f t="shared" si="22"/>
        <v>0</v>
      </c>
      <c r="AX25" s="183"/>
      <c r="AY25" s="153"/>
      <c r="AZ25" s="154"/>
      <c r="BA25" s="154"/>
      <c r="BB25" s="154"/>
      <c r="BC25" s="154"/>
      <c r="BD25" s="155"/>
    </row>
    <row r="26" spans="1:56" ht="39.950000000000003" customHeight="1" x14ac:dyDescent="0.4">
      <c r="A26" s="71"/>
      <c r="B26" s="86">
        <f t="shared" si="23"/>
        <v>13</v>
      </c>
      <c r="C26" s="162"/>
      <c r="D26" s="163"/>
      <c r="E26" s="164"/>
      <c r="F26" s="165"/>
      <c r="G26" s="166"/>
      <c r="H26" s="167"/>
      <c r="I26" s="167"/>
      <c r="J26" s="167"/>
      <c r="K26" s="168"/>
      <c r="L26" s="169"/>
      <c r="M26" s="170"/>
      <c r="N26" s="170"/>
      <c r="O26" s="171"/>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198">
        <f t="shared" si="24"/>
        <v>0</v>
      </c>
      <c r="AV26" s="199"/>
      <c r="AW26" s="182">
        <f t="shared" si="22"/>
        <v>0</v>
      </c>
      <c r="AX26" s="183"/>
      <c r="AY26" s="153"/>
      <c r="AZ26" s="154"/>
      <c r="BA26" s="154"/>
      <c r="BB26" s="154"/>
      <c r="BC26" s="154"/>
      <c r="BD26" s="155"/>
    </row>
    <row r="27" spans="1:56" ht="39.950000000000003" customHeight="1" x14ac:dyDescent="0.4">
      <c r="A27" s="71"/>
      <c r="B27" s="86">
        <f t="shared" si="23"/>
        <v>14</v>
      </c>
      <c r="C27" s="162"/>
      <c r="D27" s="163"/>
      <c r="E27" s="164"/>
      <c r="F27" s="165"/>
      <c r="G27" s="166"/>
      <c r="H27" s="167"/>
      <c r="I27" s="167"/>
      <c r="J27" s="167"/>
      <c r="K27" s="168"/>
      <c r="L27" s="169"/>
      <c r="M27" s="170"/>
      <c r="N27" s="170"/>
      <c r="O27" s="171"/>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198">
        <f t="shared" si="24"/>
        <v>0</v>
      </c>
      <c r="AV27" s="199"/>
      <c r="AW27" s="182">
        <f t="shared" si="22"/>
        <v>0</v>
      </c>
      <c r="AX27" s="183"/>
      <c r="AY27" s="153"/>
      <c r="AZ27" s="154"/>
      <c r="BA27" s="154"/>
      <c r="BB27" s="154"/>
      <c r="BC27" s="154"/>
      <c r="BD27" s="155"/>
    </row>
    <row r="28" spans="1:56" ht="39.950000000000003" customHeight="1" x14ac:dyDescent="0.4">
      <c r="A28" s="71"/>
      <c r="B28" s="86">
        <f t="shared" si="23"/>
        <v>15</v>
      </c>
      <c r="C28" s="162"/>
      <c r="D28" s="163"/>
      <c r="E28" s="164"/>
      <c r="F28" s="165"/>
      <c r="G28" s="166"/>
      <c r="H28" s="167"/>
      <c r="I28" s="167"/>
      <c r="J28" s="167"/>
      <c r="K28" s="168"/>
      <c r="L28" s="169"/>
      <c r="M28" s="170"/>
      <c r="N28" s="170"/>
      <c r="O28" s="171"/>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198">
        <f t="shared" si="24"/>
        <v>0</v>
      </c>
      <c r="AV28" s="199"/>
      <c r="AW28" s="182">
        <f t="shared" si="22"/>
        <v>0</v>
      </c>
      <c r="AX28" s="183"/>
      <c r="AY28" s="153"/>
      <c r="AZ28" s="154"/>
      <c r="BA28" s="154"/>
      <c r="BB28" s="154"/>
      <c r="BC28" s="154"/>
      <c r="BD28" s="155"/>
    </row>
    <row r="29" spans="1:56" ht="39.950000000000003" customHeight="1" x14ac:dyDescent="0.4">
      <c r="A29" s="71"/>
      <c r="B29" s="86">
        <f t="shared" si="23"/>
        <v>16</v>
      </c>
      <c r="C29" s="162"/>
      <c r="D29" s="163"/>
      <c r="E29" s="164"/>
      <c r="F29" s="165"/>
      <c r="G29" s="166"/>
      <c r="H29" s="167"/>
      <c r="I29" s="167"/>
      <c r="J29" s="167"/>
      <c r="K29" s="168"/>
      <c r="L29" s="169"/>
      <c r="M29" s="170"/>
      <c r="N29" s="170"/>
      <c r="O29" s="171"/>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198">
        <f t="shared" si="24"/>
        <v>0</v>
      </c>
      <c r="AV29" s="199"/>
      <c r="AW29" s="182">
        <f t="shared" si="22"/>
        <v>0</v>
      </c>
      <c r="AX29" s="183"/>
      <c r="AY29" s="153"/>
      <c r="AZ29" s="154"/>
      <c r="BA29" s="154"/>
      <c r="BB29" s="154"/>
      <c r="BC29" s="154"/>
      <c r="BD29" s="155"/>
    </row>
    <row r="30" spans="1:56" ht="39.950000000000003" customHeight="1" x14ac:dyDescent="0.4">
      <c r="A30" s="71"/>
      <c r="B30" s="86">
        <f t="shared" si="23"/>
        <v>17</v>
      </c>
      <c r="C30" s="162"/>
      <c r="D30" s="163"/>
      <c r="E30" s="164"/>
      <c r="F30" s="165"/>
      <c r="G30" s="166"/>
      <c r="H30" s="167"/>
      <c r="I30" s="167"/>
      <c r="J30" s="167"/>
      <c r="K30" s="168"/>
      <c r="L30" s="169"/>
      <c r="M30" s="170"/>
      <c r="N30" s="170"/>
      <c r="O30" s="171"/>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198">
        <f t="shared" si="24"/>
        <v>0</v>
      </c>
      <c r="AV30" s="199"/>
      <c r="AW30" s="182">
        <f t="shared" si="22"/>
        <v>0</v>
      </c>
      <c r="AX30" s="183"/>
      <c r="AY30" s="153"/>
      <c r="AZ30" s="154"/>
      <c r="BA30" s="154"/>
      <c r="BB30" s="154"/>
      <c r="BC30" s="154"/>
      <c r="BD30" s="155"/>
    </row>
    <row r="31" spans="1:56" ht="39.950000000000003" customHeight="1" thickBot="1" x14ac:dyDescent="0.45">
      <c r="A31" s="71"/>
      <c r="B31" s="87">
        <f t="shared" si="23"/>
        <v>18</v>
      </c>
      <c r="C31" s="172"/>
      <c r="D31" s="173"/>
      <c r="E31" s="174"/>
      <c r="F31" s="175"/>
      <c r="G31" s="176"/>
      <c r="H31" s="177"/>
      <c r="I31" s="177"/>
      <c r="J31" s="177"/>
      <c r="K31" s="178"/>
      <c r="L31" s="179"/>
      <c r="M31" s="180"/>
      <c r="N31" s="180"/>
      <c r="O31" s="181"/>
      <c r="P31" s="135"/>
      <c r="Q31" s="136"/>
      <c r="R31" s="136"/>
      <c r="S31" s="136"/>
      <c r="T31" s="136"/>
      <c r="U31" s="136"/>
      <c r="V31" s="137"/>
      <c r="W31" s="135"/>
      <c r="X31" s="136"/>
      <c r="Y31" s="136"/>
      <c r="Z31" s="136"/>
      <c r="AA31" s="136"/>
      <c r="AB31" s="136"/>
      <c r="AC31" s="137"/>
      <c r="AD31" s="135"/>
      <c r="AE31" s="136"/>
      <c r="AF31" s="136"/>
      <c r="AG31" s="136"/>
      <c r="AH31" s="136"/>
      <c r="AI31" s="136"/>
      <c r="AJ31" s="137"/>
      <c r="AK31" s="135"/>
      <c r="AL31" s="136"/>
      <c r="AM31" s="136"/>
      <c r="AN31" s="136"/>
      <c r="AO31" s="136"/>
      <c r="AP31" s="136"/>
      <c r="AQ31" s="137"/>
      <c r="AR31" s="135"/>
      <c r="AS31" s="136"/>
      <c r="AT31" s="137"/>
      <c r="AU31" s="184">
        <f t="shared" si="24"/>
        <v>0</v>
      </c>
      <c r="AV31" s="185"/>
      <c r="AW31" s="186">
        <f t="shared" si="22"/>
        <v>0</v>
      </c>
      <c r="AX31" s="187"/>
      <c r="AY31" s="156"/>
      <c r="AZ31" s="157"/>
      <c r="BA31" s="157"/>
      <c r="BB31" s="157"/>
      <c r="BC31" s="157"/>
      <c r="BD31" s="15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7" t="s">
        <v>133</v>
      </c>
      <c r="C33" s="97"/>
      <c r="D33" s="97"/>
      <c r="E33" s="97"/>
      <c r="F33" s="97"/>
      <c r="G33" s="97"/>
      <c r="H33" s="97"/>
      <c r="I33" s="97"/>
      <c r="J33" s="97"/>
      <c r="K33" s="97"/>
      <c r="L33" s="98"/>
      <c r="M33" s="97"/>
      <c r="N33" s="97"/>
      <c r="O33" s="97"/>
      <c r="P33" s="97"/>
      <c r="Q33" s="97"/>
      <c r="R33" s="97"/>
      <c r="S33" s="97"/>
      <c r="T33" s="97" t="s">
        <v>70</v>
      </c>
      <c r="U33" s="97"/>
      <c r="V33" s="97"/>
      <c r="W33" s="97"/>
      <c r="X33" s="97"/>
      <c r="Y33" s="97"/>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7"/>
      <c r="C34" s="248" t="s">
        <v>35</v>
      </c>
      <c r="D34" s="248"/>
      <c r="E34" s="248" t="s">
        <v>36</v>
      </c>
      <c r="F34" s="248"/>
      <c r="G34" s="248"/>
      <c r="H34" s="248"/>
      <c r="I34" s="97"/>
      <c r="J34" s="250" t="s">
        <v>39</v>
      </c>
      <c r="K34" s="250"/>
      <c r="L34" s="250"/>
      <c r="M34" s="250"/>
      <c r="N34" s="67"/>
      <c r="O34" s="67"/>
      <c r="P34" s="96" t="s">
        <v>47</v>
      </c>
      <c r="Q34" s="96"/>
      <c r="R34" s="97"/>
      <c r="S34" s="97"/>
      <c r="T34" s="213" t="s">
        <v>7</v>
      </c>
      <c r="U34" s="214"/>
      <c r="V34" s="213" t="s">
        <v>8</v>
      </c>
      <c r="W34" s="251"/>
      <c r="X34" s="251"/>
      <c r="Y34" s="214"/>
      <c r="Z34" s="100"/>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7"/>
      <c r="C35" s="249"/>
      <c r="D35" s="249"/>
      <c r="E35" s="249" t="s">
        <v>37</v>
      </c>
      <c r="F35" s="249"/>
      <c r="G35" s="249" t="s">
        <v>38</v>
      </c>
      <c r="H35" s="249"/>
      <c r="I35" s="97"/>
      <c r="J35" s="249" t="s">
        <v>37</v>
      </c>
      <c r="K35" s="249"/>
      <c r="L35" s="249" t="s">
        <v>38</v>
      </c>
      <c r="M35" s="249"/>
      <c r="N35" s="67"/>
      <c r="O35" s="67"/>
      <c r="P35" s="96" t="s">
        <v>44</v>
      </c>
      <c r="Q35" s="96"/>
      <c r="R35" s="97"/>
      <c r="S35" s="97"/>
      <c r="T35" s="213" t="s">
        <v>3</v>
      </c>
      <c r="U35" s="214"/>
      <c r="V35" s="213" t="s">
        <v>50</v>
      </c>
      <c r="W35" s="251"/>
      <c r="X35" s="251"/>
      <c r="Y35" s="214"/>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7"/>
      <c r="C36" s="213" t="s">
        <v>3</v>
      </c>
      <c r="D36" s="214"/>
      <c r="E36" s="252">
        <f>SUMIFS($AU$14:$AV$31,$C$14:$D$31,"介護支援専門員",$E$14:$F$31,"A")</f>
        <v>0</v>
      </c>
      <c r="F36" s="253"/>
      <c r="G36" s="254">
        <f>SUMIFS($AW$14:$AX$31,$C$14:$D$31,"介護支援専門員",$E$14:$F$31,"A")</f>
        <v>0</v>
      </c>
      <c r="H36" s="255"/>
      <c r="I36" s="110"/>
      <c r="J36" s="215">
        <v>0</v>
      </c>
      <c r="K36" s="216"/>
      <c r="L36" s="215">
        <v>0</v>
      </c>
      <c r="M36" s="216"/>
      <c r="N36" s="109"/>
      <c r="O36" s="109"/>
      <c r="P36" s="215">
        <v>0</v>
      </c>
      <c r="Q36" s="216"/>
      <c r="R36" s="97"/>
      <c r="S36" s="97"/>
      <c r="T36" s="213" t="s">
        <v>4</v>
      </c>
      <c r="U36" s="214"/>
      <c r="V36" s="213" t="s">
        <v>51</v>
      </c>
      <c r="W36" s="251"/>
      <c r="X36" s="251"/>
      <c r="Y36" s="214"/>
      <c r="Z36" s="138"/>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7"/>
      <c r="C37" s="213" t="s">
        <v>4</v>
      </c>
      <c r="D37" s="214"/>
      <c r="E37" s="252">
        <f>SUMIFS($AU$14:$AV$31,$C$14:$D$31,"介護支援専門員",$E$14:$F$31,"B")</f>
        <v>0</v>
      </c>
      <c r="F37" s="253"/>
      <c r="G37" s="254">
        <f>SUMIFS($AW$14:$AX$31,$C$14:$D$31,"介護支援専門員",$E$14:$F$31,"B")</f>
        <v>0</v>
      </c>
      <c r="H37" s="255"/>
      <c r="I37" s="110"/>
      <c r="J37" s="215">
        <v>0</v>
      </c>
      <c r="K37" s="216"/>
      <c r="L37" s="215">
        <v>0</v>
      </c>
      <c r="M37" s="216"/>
      <c r="N37" s="109"/>
      <c r="O37" s="109"/>
      <c r="P37" s="215">
        <v>0</v>
      </c>
      <c r="Q37" s="216"/>
      <c r="R37" s="97"/>
      <c r="S37" s="97"/>
      <c r="T37" s="213" t="s">
        <v>5</v>
      </c>
      <c r="U37" s="214"/>
      <c r="V37" s="213" t="s">
        <v>52</v>
      </c>
      <c r="W37" s="251"/>
      <c r="X37" s="251"/>
      <c r="Y37" s="214"/>
      <c r="Z37" s="138"/>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7"/>
      <c r="C38" s="213" t="s">
        <v>5</v>
      </c>
      <c r="D38" s="214"/>
      <c r="E38" s="252">
        <f>SUMIFS($AU$14:$AV$31,$C$14:$D$31,"介護支援専門員",$E$14:$F$31,"C")</f>
        <v>0</v>
      </c>
      <c r="F38" s="253"/>
      <c r="G38" s="254">
        <f>SUMIFS($AW$14:$AX$31,$C$14:$D$31,"介護支援専門員",$E$14:$F$31,"C")</f>
        <v>0</v>
      </c>
      <c r="H38" s="255"/>
      <c r="I38" s="110"/>
      <c r="J38" s="215">
        <v>0</v>
      </c>
      <c r="K38" s="216"/>
      <c r="L38" s="217">
        <v>0</v>
      </c>
      <c r="M38" s="218"/>
      <c r="N38" s="109"/>
      <c r="O38" s="109"/>
      <c r="P38" s="252" t="s">
        <v>30</v>
      </c>
      <c r="Q38" s="253"/>
      <c r="R38" s="97"/>
      <c r="S38" s="97"/>
      <c r="T38" s="213" t="s">
        <v>6</v>
      </c>
      <c r="U38" s="214"/>
      <c r="V38" s="213" t="s">
        <v>69</v>
      </c>
      <c r="W38" s="251"/>
      <c r="X38" s="251"/>
      <c r="Y38" s="214"/>
      <c r="Z38" s="139"/>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7"/>
      <c r="C39" s="213" t="s">
        <v>6</v>
      </c>
      <c r="D39" s="214"/>
      <c r="E39" s="252">
        <f>SUMIFS($AU$14:$AV$31,$C$14:$D$31,"介護支援専門員",$E$14:$F$31,"D")</f>
        <v>0</v>
      </c>
      <c r="F39" s="253"/>
      <c r="G39" s="254">
        <f>SUMIFS($AW$14:$AX$31,$C$14:$D$31,"介護支援専門員",$E$14:$F$31,"D")</f>
        <v>0</v>
      </c>
      <c r="H39" s="255"/>
      <c r="I39" s="110"/>
      <c r="J39" s="215">
        <v>0</v>
      </c>
      <c r="K39" s="216"/>
      <c r="L39" s="217">
        <v>0</v>
      </c>
      <c r="M39" s="218"/>
      <c r="N39" s="109"/>
      <c r="O39" s="109"/>
      <c r="P39" s="252" t="s">
        <v>30</v>
      </c>
      <c r="Q39" s="253"/>
      <c r="R39" s="97"/>
      <c r="S39" s="97"/>
      <c r="T39" s="97"/>
      <c r="U39" s="262"/>
      <c r="V39" s="262"/>
      <c r="W39" s="269"/>
      <c r="X39" s="269"/>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7"/>
      <c r="C40" s="213" t="s">
        <v>27</v>
      </c>
      <c r="D40" s="214"/>
      <c r="E40" s="252">
        <f>SUM(E36:F39)</f>
        <v>0</v>
      </c>
      <c r="F40" s="253"/>
      <c r="G40" s="254">
        <f>SUM(G36:H39)</f>
        <v>0</v>
      </c>
      <c r="H40" s="255"/>
      <c r="I40" s="110"/>
      <c r="J40" s="252">
        <f>SUM(J36:K39)</f>
        <v>0</v>
      </c>
      <c r="K40" s="253"/>
      <c r="L40" s="252">
        <f>SUM(L36:M39)</f>
        <v>0</v>
      </c>
      <c r="M40" s="253"/>
      <c r="N40" s="109"/>
      <c r="O40" s="109"/>
      <c r="P40" s="252">
        <f>SUM(P36:Q37)</f>
        <v>0</v>
      </c>
      <c r="Q40" s="253"/>
      <c r="R40" s="97"/>
      <c r="S40" s="97"/>
      <c r="T40" s="97"/>
      <c r="U40" s="262"/>
      <c r="V40" s="262"/>
      <c r="W40" s="269"/>
      <c r="X40" s="269"/>
      <c r="Y40" s="144"/>
      <c r="Z40" s="144"/>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7"/>
      <c r="C41" s="97"/>
      <c r="D41" s="97"/>
      <c r="E41" s="97"/>
      <c r="F41" s="97"/>
      <c r="G41" s="97"/>
      <c r="H41" s="97"/>
      <c r="I41" s="97"/>
      <c r="J41" s="97"/>
      <c r="K41" s="97"/>
      <c r="L41" s="98"/>
      <c r="M41" s="97"/>
      <c r="N41" s="97"/>
      <c r="O41" s="97"/>
      <c r="P41" s="97"/>
      <c r="Q41" s="97"/>
      <c r="R41" s="97"/>
      <c r="S41" s="97"/>
      <c r="T41" s="97"/>
      <c r="U41" s="100"/>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7"/>
      <c r="C42" s="98" t="s">
        <v>45</v>
      </c>
      <c r="D42" s="97"/>
      <c r="E42" s="97"/>
      <c r="F42" s="97"/>
      <c r="G42" s="97"/>
      <c r="H42" s="97"/>
      <c r="I42" s="105" t="s">
        <v>89</v>
      </c>
      <c r="J42" s="264" t="s">
        <v>90</v>
      </c>
      <c r="K42" s="265"/>
      <c r="L42" s="106"/>
      <c r="M42" s="105"/>
      <c r="N42" s="97"/>
      <c r="O42" s="97"/>
      <c r="P42" s="97"/>
      <c r="Q42" s="97"/>
      <c r="R42" s="97"/>
      <c r="S42" s="97"/>
      <c r="T42" s="97"/>
      <c r="U42" s="101"/>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7"/>
      <c r="C43" s="97" t="s">
        <v>40</v>
      </c>
      <c r="D43" s="97"/>
      <c r="E43" s="97"/>
      <c r="F43" s="97"/>
      <c r="G43" s="97"/>
      <c r="H43" s="97" t="s">
        <v>41</v>
      </c>
      <c r="I43" s="97"/>
      <c r="J43" s="97"/>
      <c r="K43" s="97"/>
      <c r="L43" s="98"/>
      <c r="M43" s="97"/>
      <c r="N43" s="97"/>
      <c r="O43" s="97"/>
      <c r="P43" s="97"/>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7"/>
      <c r="C44" s="97" t="str">
        <f>IF($J$42="週","対象時間数（週平均）","対象時間数（当月合計）")</f>
        <v>対象時間数（週平均）</v>
      </c>
      <c r="D44" s="97"/>
      <c r="E44" s="97"/>
      <c r="F44" s="97"/>
      <c r="G44" s="97"/>
      <c r="H44" s="97" t="str">
        <f>IF($J$42="週","週に勤務すべき時間数","当月に勤務すべき時間数")</f>
        <v>週に勤務すべき時間数</v>
      </c>
      <c r="I44" s="97"/>
      <c r="J44" s="97"/>
      <c r="K44" s="97"/>
      <c r="L44" s="98"/>
      <c r="M44" s="249" t="s">
        <v>42</v>
      </c>
      <c r="N44" s="249"/>
      <c r="O44" s="249"/>
      <c r="P44" s="249"/>
      <c r="Q44" s="97"/>
      <c r="R44" s="97"/>
      <c r="S44" s="97"/>
      <c r="T44" s="97"/>
      <c r="U44" s="100"/>
      <c r="V44" s="100"/>
      <c r="W44" s="100"/>
      <c r="X44" s="100"/>
      <c r="Y44" s="100"/>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7"/>
      <c r="C45" s="266">
        <f>IF($J$42="週",L40,J40)</f>
        <v>0</v>
      </c>
      <c r="D45" s="267"/>
      <c r="E45" s="267"/>
      <c r="F45" s="268"/>
      <c r="G45" s="140" t="s">
        <v>28</v>
      </c>
      <c r="H45" s="213">
        <f>IF($J$42="週",$AV$5,$AZ$5)</f>
        <v>40</v>
      </c>
      <c r="I45" s="251"/>
      <c r="J45" s="251"/>
      <c r="K45" s="214"/>
      <c r="L45" s="140" t="s">
        <v>29</v>
      </c>
      <c r="M45" s="256">
        <f>ROUNDDOWN(C45/H45,1)</f>
        <v>0</v>
      </c>
      <c r="N45" s="257"/>
      <c r="O45" s="257"/>
      <c r="P45" s="258"/>
      <c r="Q45" s="97"/>
      <c r="R45" s="97"/>
      <c r="S45" s="97"/>
      <c r="T45" s="97"/>
      <c r="U45" s="263"/>
      <c r="V45" s="263"/>
      <c r="W45" s="263"/>
      <c r="X45" s="263"/>
      <c r="Y45" s="138"/>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7"/>
      <c r="C46" s="97"/>
      <c r="D46" s="97"/>
      <c r="E46" s="97"/>
      <c r="F46" s="97"/>
      <c r="G46" s="97"/>
      <c r="H46" s="97"/>
      <c r="I46" s="97"/>
      <c r="J46" s="97"/>
      <c r="K46" s="97"/>
      <c r="L46" s="98"/>
      <c r="M46" s="97" t="s">
        <v>71</v>
      </c>
      <c r="N46" s="97"/>
      <c r="O46" s="97"/>
      <c r="P46" s="97"/>
      <c r="Q46" s="97"/>
      <c r="R46" s="97"/>
      <c r="S46" s="97"/>
      <c r="T46" s="97"/>
      <c r="U46" s="100"/>
      <c r="V46" s="100"/>
      <c r="W46" s="100"/>
      <c r="X46" s="100"/>
      <c r="Y46" s="100"/>
      <c r="Z46" s="100"/>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7"/>
      <c r="C47" s="97" t="s">
        <v>122</v>
      </c>
      <c r="D47" s="97"/>
      <c r="E47" s="97"/>
      <c r="F47" s="97"/>
      <c r="G47" s="97"/>
      <c r="H47" s="97"/>
      <c r="I47" s="97"/>
      <c r="J47" s="97"/>
      <c r="K47" s="97"/>
      <c r="L47" s="98"/>
      <c r="M47" s="97"/>
      <c r="N47" s="97"/>
      <c r="O47" s="97"/>
      <c r="P47" s="97"/>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7"/>
      <c r="C48" s="97" t="s">
        <v>47</v>
      </c>
      <c r="D48" s="97"/>
      <c r="E48" s="97"/>
      <c r="F48" s="97"/>
      <c r="G48" s="97"/>
      <c r="H48" s="97"/>
      <c r="I48" s="97"/>
      <c r="J48" s="97"/>
      <c r="K48" s="97"/>
      <c r="L48" s="98"/>
      <c r="M48" s="140"/>
      <c r="N48" s="140"/>
      <c r="O48" s="140"/>
      <c r="P48" s="140"/>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7"/>
      <c r="C49" s="67" t="s">
        <v>43</v>
      </c>
      <c r="D49" s="67"/>
      <c r="E49" s="67"/>
      <c r="F49" s="67"/>
      <c r="G49" s="67"/>
      <c r="H49" s="97" t="s">
        <v>46</v>
      </c>
      <c r="I49" s="67"/>
      <c r="J49" s="67"/>
      <c r="K49" s="67"/>
      <c r="L49" s="67"/>
      <c r="M49" s="249" t="s">
        <v>27</v>
      </c>
      <c r="N49" s="249"/>
      <c r="O49" s="249"/>
      <c r="P49" s="249"/>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7"/>
      <c r="C50" s="213">
        <f>P40</f>
        <v>0</v>
      </c>
      <c r="D50" s="251"/>
      <c r="E50" s="251"/>
      <c r="F50" s="214"/>
      <c r="G50" s="140" t="s">
        <v>81</v>
      </c>
      <c r="H50" s="256">
        <f>M45</f>
        <v>0</v>
      </c>
      <c r="I50" s="257"/>
      <c r="J50" s="257"/>
      <c r="K50" s="258"/>
      <c r="L50" s="140" t="s">
        <v>29</v>
      </c>
      <c r="M50" s="259">
        <f>ROUNDDOWN(C50+H50,1)</f>
        <v>0</v>
      </c>
      <c r="N50" s="260"/>
      <c r="O50" s="260"/>
      <c r="P50" s="261"/>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7"/>
      <c r="C51" s="97"/>
      <c r="D51" s="97"/>
      <c r="E51" s="97"/>
      <c r="F51" s="97"/>
      <c r="G51" s="97"/>
      <c r="H51" s="97"/>
      <c r="I51" s="97"/>
      <c r="J51" s="97"/>
      <c r="K51" s="97"/>
      <c r="L51" s="97"/>
      <c r="M51" s="97"/>
      <c r="N51" s="98"/>
      <c r="O51" s="97"/>
      <c r="P51" s="97"/>
      <c r="Q51" s="97"/>
      <c r="R51" s="97"/>
      <c r="S51" s="97"/>
      <c r="T51" s="97"/>
      <c r="U51" s="97"/>
      <c r="V51" s="107"/>
      <c r="W51" s="108"/>
      <c r="X51" s="108"/>
      <c r="Y51" s="97"/>
      <c r="Z51" s="97"/>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zoomScaleNormal="55" zoomScaleSheetLayoutView="100"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28" t="s">
        <v>110</v>
      </c>
      <c r="AN1" s="228"/>
      <c r="AO1" s="228"/>
      <c r="AP1" s="228"/>
      <c r="AQ1" s="228"/>
      <c r="AR1" s="228"/>
      <c r="AS1" s="228"/>
      <c r="AT1" s="228"/>
      <c r="AU1" s="228"/>
      <c r="AV1" s="228"/>
      <c r="AW1" s="228"/>
      <c r="AX1" s="228"/>
      <c r="AY1" s="228"/>
      <c r="AZ1" s="228"/>
      <c r="BA1" s="22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30">
        <v>6</v>
      </c>
      <c r="V2" s="230"/>
      <c r="W2" s="39" t="s">
        <v>16</v>
      </c>
      <c r="X2" s="229">
        <f>IF(U2=0,"",YEAR(DATE(2018+U2,1,1)))</f>
        <v>2024</v>
      </c>
      <c r="Y2" s="229"/>
      <c r="Z2" s="41" t="s">
        <v>20</v>
      </c>
      <c r="AA2" s="41" t="s">
        <v>21</v>
      </c>
      <c r="AB2" s="230">
        <v>4</v>
      </c>
      <c r="AC2" s="230"/>
      <c r="AD2" s="41" t="s">
        <v>22</v>
      </c>
      <c r="AE2" s="41"/>
      <c r="AF2" s="41"/>
      <c r="AG2" s="41"/>
      <c r="AH2" s="41"/>
      <c r="AI2" s="41"/>
      <c r="AJ2" s="40"/>
      <c r="AK2" s="39" t="s">
        <v>17</v>
      </c>
      <c r="AL2" s="39" t="s">
        <v>16</v>
      </c>
      <c r="AM2" s="230" t="s">
        <v>109</v>
      </c>
      <c r="AN2" s="230"/>
      <c r="AO2" s="230"/>
      <c r="AP2" s="230"/>
      <c r="AQ2" s="230"/>
      <c r="AR2" s="230"/>
      <c r="AS2" s="230"/>
      <c r="AT2" s="230"/>
      <c r="AU2" s="230"/>
      <c r="AV2" s="230"/>
      <c r="AW2" s="230"/>
      <c r="AX2" s="230"/>
      <c r="AY2" s="230"/>
      <c r="AZ2" s="230"/>
      <c r="BA2" s="23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47" t="s">
        <v>99</v>
      </c>
      <c r="BA3" s="247"/>
      <c r="BB3" s="247"/>
      <c r="BC3" s="24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47" t="s">
        <v>94</v>
      </c>
      <c r="BA4" s="247"/>
      <c r="BB4" s="247"/>
      <c r="BC4" s="24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41">
        <v>40</v>
      </c>
      <c r="AW5" s="242"/>
      <c r="AX5" s="61" t="s">
        <v>23</v>
      </c>
      <c r="AY5" s="60"/>
      <c r="AZ5" s="270">
        <v>160</v>
      </c>
      <c r="BA5" s="27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49"/>
      <c r="AP6" s="149"/>
      <c r="AQ6" s="59" t="s">
        <v>125</v>
      </c>
      <c r="AR6" s="60"/>
      <c r="AS6" s="150"/>
      <c r="AT6" s="150"/>
      <c r="AU6" s="150"/>
      <c r="AV6" s="60"/>
      <c r="AW6" s="60"/>
      <c r="AX6" s="151"/>
      <c r="AY6" s="60"/>
      <c r="AZ6" s="241">
        <v>100</v>
      </c>
      <c r="BA6" s="242"/>
      <c r="BB6" s="152"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45">
        <f>DAY(EOMONTH(DATE(X2,AB2,1),0))</f>
        <v>30</v>
      </c>
      <c r="BA7" s="246"/>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19" t="s">
        <v>26</v>
      </c>
      <c r="C9" s="201" t="s">
        <v>126</v>
      </c>
      <c r="D9" s="202"/>
      <c r="E9" s="200" t="s">
        <v>127</v>
      </c>
      <c r="F9" s="202"/>
      <c r="G9" s="200" t="s">
        <v>128</v>
      </c>
      <c r="H9" s="201"/>
      <c r="I9" s="201"/>
      <c r="J9" s="201"/>
      <c r="K9" s="202"/>
      <c r="L9" s="200" t="s">
        <v>129</v>
      </c>
      <c r="M9" s="201"/>
      <c r="N9" s="201"/>
      <c r="O9" s="222"/>
      <c r="P9" s="243" t="s">
        <v>130</v>
      </c>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c r="AP9" s="244"/>
      <c r="AQ9" s="244"/>
      <c r="AR9" s="244"/>
      <c r="AS9" s="244"/>
      <c r="AT9" s="244"/>
      <c r="AU9" s="233" t="str">
        <f>IF(AZ3="４週","(10)1～4週目の勤務時間数合計","(10)1か月の勤務時間数合計")</f>
        <v>(10)1～4週目の勤務時間数合計</v>
      </c>
      <c r="AV9" s="234"/>
      <c r="AW9" s="233" t="s">
        <v>131</v>
      </c>
      <c r="AX9" s="234"/>
      <c r="AY9" s="231" t="s">
        <v>132</v>
      </c>
      <c r="AZ9" s="231"/>
      <c r="BA9" s="231"/>
      <c r="BB9" s="231"/>
      <c r="BC9" s="231"/>
      <c r="BD9" s="231"/>
    </row>
    <row r="10" spans="1:57" ht="20.25" customHeight="1" thickBot="1" x14ac:dyDescent="0.45">
      <c r="A10" s="71"/>
      <c r="B10" s="220"/>
      <c r="C10" s="204"/>
      <c r="D10" s="205"/>
      <c r="E10" s="203"/>
      <c r="F10" s="205"/>
      <c r="G10" s="203"/>
      <c r="H10" s="204"/>
      <c r="I10" s="204"/>
      <c r="J10" s="204"/>
      <c r="K10" s="205"/>
      <c r="L10" s="203"/>
      <c r="M10" s="204"/>
      <c r="N10" s="204"/>
      <c r="O10" s="223"/>
      <c r="P10" s="225" t="s">
        <v>10</v>
      </c>
      <c r="Q10" s="226"/>
      <c r="R10" s="226"/>
      <c r="S10" s="226"/>
      <c r="T10" s="226"/>
      <c r="U10" s="226"/>
      <c r="V10" s="227"/>
      <c r="W10" s="225" t="s">
        <v>11</v>
      </c>
      <c r="X10" s="226"/>
      <c r="Y10" s="226"/>
      <c r="Z10" s="226"/>
      <c r="AA10" s="226"/>
      <c r="AB10" s="226"/>
      <c r="AC10" s="227"/>
      <c r="AD10" s="225" t="s">
        <v>12</v>
      </c>
      <c r="AE10" s="226"/>
      <c r="AF10" s="226"/>
      <c r="AG10" s="226"/>
      <c r="AH10" s="226"/>
      <c r="AI10" s="226"/>
      <c r="AJ10" s="227"/>
      <c r="AK10" s="225" t="s">
        <v>13</v>
      </c>
      <c r="AL10" s="226"/>
      <c r="AM10" s="226"/>
      <c r="AN10" s="226"/>
      <c r="AO10" s="226"/>
      <c r="AP10" s="226"/>
      <c r="AQ10" s="227"/>
      <c r="AR10" s="225" t="s">
        <v>14</v>
      </c>
      <c r="AS10" s="226"/>
      <c r="AT10" s="227"/>
      <c r="AU10" s="235"/>
      <c r="AV10" s="236"/>
      <c r="AW10" s="235"/>
      <c r="AX10" s="236"/>
      <c r="AY10" s="231"/>
      <c r="AZ10" s="231"/>
      <c r="BA10" s="231"/>
      <c r="BB10" s="231"/>
      <c r="BC10" s="231"/>
      <c r="BD10" s="231"/>
    </row>
    <row r="11" spans="1:57" ht="20.25" customHeight="1" thickBot="1" x14ac:dyDescent="0.45">
      <c r="A11" s="71"/>
      <c r="B11" s="220"/>
      <c r="C11" s="204"/>
      <c r="D11" s="205"/>
      <c r="E11" s="203"/>
      <c r="F11" s="205"/>
      <c r="G11" s="203"/>
      <c r="H11" s="204"/>
      <c r="I11" s="204"/>
      <c r="J11" s="204"/>
      <c r="K11" s="205"/>
      <c r="L11" s="203"/>
      <c r="M11" s="204"/>
      <c r="N11" s="204"/>
      <c r="O11" s="22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5"/>
      <c r="AV11" s="236"/>
      <c r="AW11" s="235"/>
      <c r="AX11" s="236"/>
      <c r="AY11" s="231"/>
      <c r="AZ11" s="231"/>
      <c r="BA11" s="231"/>
      <c r="BB11" s="231"/>
      <c r="BC11" s="231"/>
      <c r="BD11" s="231"/>
    </row>
    <row r="12" spans="1:57" ht="20.25" hidden="1" customHeight="1" thickBot="1" x14ac:dyDescent="0.45">
      <c r="A12" s="71"/>
      <c r="B12" s="220"/>
      <c r="C12" s="204"/>
      <c r="D12" s="205"/>
      <c r="E12" s="203"/>
      <c r="F12" s="205"/>
      <c r="G12" s="203"/>
      <c r="H12" s="204"/>
      <c r="I12" s="204"/>
      <c r="J12" s="204"/>
      <c r="K12" s="205"/>
      <c r="L12" s="203"/>
      <c r="M12" s="204"/>
      <c r="N12" s="204"/>
      <c r="O12" s="22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37"/>
      <c r="AV12" s="238"/>
      <c r="AW12" s="237"/>
      <c r="AX12" s="238"/>
      <c r="AY12" s="232"/>
      <c r="AZ12" s="232"/>
      <c r="BA12" s="232"/>
      <c r="BB12" s="232"/>
      <c r="BC12" s="232"/>
      <c r="BD12" s="232"/>
    </row>
    <row r="13" spans="1:57" ht="20.25" customHeight="1" thickBot="1" x14ac:dyDescent="0.45">
      <c r="A13" s="71"/>
      <c r="B13" s="221"/>
      <c r="C13" s="207"/>
      <c r="D13" s="208"/>
      <c r="E13" s="206"/>
      <c r="F13" s="208"/>
      <c r="G13" s="206"/>
      <c r="H13" s="207"/>
      <c r="I13" s="207"/>
      <c r="J13" s="207"/>
      <c r="K13" s="208"/>
      <c r="L13" s="206"/>
      <c r="M13" s="207"/>
      <c r="N13" s="207"/>
      <c r="O13" s="22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39"/>
      <c r="AV13" s="240"/>
      <c r="AW13" s="239"/>
      <c r="AX13" s="240"/>
      <c r="AY13" s="232"/>
      <c r="AZ13" s="232"/>
      <c r="BA13" s="232"/>
      <c r="BB13" s="232"/>
      <c r="BC13" s="232"/>
      <c r="BD13" s="232"/>
    </row>
    <row r="14" spans="1:57" ht="39.950000000000003" customHeight="1" x14ac:dyDescent="0.4">
      <c r="A14" s="71"/>
      <c r="B14" s="85">
        <v>1</v>
      </c>
      <c r="C14" s="188" t="s">
        <v>2</v>
      </c>
      <c r="D14" s="189"/>
      <c r="E14" s="190" t="s">
        <v>66</v>
      </c>
      <c r="F14" s="191"/>
      <c r="G14" s="192" t="s">
        <v>114</v>
      </c>
      <c r="H14" s="193"/>
      <c r="I14" s="193"/>
      <c r="J14" s="193"/>
      <c r="K14" s="194"/>
      <c r="L14" s="195" t="s">
        <v>68</v>
      </c>
      <c r="M14" s="196"/>
      <c r="N14" s="196"/>
      <c r="O14" s="197"/>
      <c r="P14" s="129">
        <v>8</v>
      </c>
      <c r="Q14" s="130">
        <v>8</v>
      </c>
      <c r="R14" s="130"/>
      <c r="S14" s="130"/>
      <c r="T14" s="130">
        <v>8</v>
      </c>
      <c r="U14" s="130">
        <v>8</v>
      </c>
      <c r="V14" s="131">
        <v>8</v>
      </c>
      <c r="W14" s="129">
        <v>8</v>
      </c>
      <c r="X14" s="130">
        <v>8</v>
      </c>
      <c r="Y14" s="130"/>
      <c r="Z14" s="130"/>
      <c r="AA14" s="130">
        <v>8</v>
      </c>
      <c r="AB14" s="130">
        <v>8</v>
      </c>
      <c r="AC14" s="131">
        <v>8</v>
      </c>
      <c r="AD14" s="129">
        <v>8</v>
      </c>
      <c r="AE14" s="130">
        <v>8</v>
      </c>
      <c r="AF14" s="130"/>
      <c r="AG14" s="130"/>
      <c r="AH14" s="130">
        <v>8</v>
      </c>
      <c r="AI14" s="130">
        <v>8</v>
      </c>
      <c r="AJ14" s="131">
        <v>8</v>
      </c>
      <c r="AK14" s="129">
        <v>8</v>
      </c>
      <c r="AL14" s="130">
        <v>8</v>
      </c>
      <c r="AM14" s="130"/>
      <c r="AN14" s="130"/>
      <c r="AO14" s="130">
        <v>8</v>
      </c>
      <c r="AP14" s="130">
        <v>8</v>
      </c>
      <c r="AQ14" s="131">
        <v>8</v>
      </c>
      <c r="AR14" s="129"/>
      <c r="AS14" s="130"/>
      <c r="AT14" s="131"/>
      <c r="AU14" s="209">
        <f>IF($AZ$3="４週",SUM(P14:AQ14),IF($AZ$3="暦月",SUM(P14:AT14),""))</f>
        <v>160</v>
      </c>
      <c r="AV14" s="210"/>
      <c r="AW14" s="211">
        <f t="shared" ref="AW14:AW31" si="1">IF($AZ$3="４週",AU14/4,IF($AZ$3="暦月",AU14/($AZ$7/7),""))</f>
        <v>40</v>
      </c>
      <c r="AX14" s="212"/>
      <c r="AY14" s="159"/>
      <c r="AZ14" s="160"/>
      <c r="BA14" s="160"/>
      <c r="BB14" s="160"/>
      <c r="BC14" s="160"/>
      <c r="BD14" s="161"/>
    </row>
    <row r="15" spans="1:57" ht="39.950000000000003" customHeight="1" x14ac:dyDescent="0.4">
      <c r="A15" s="71"/>
      <c r="B15" s="86">
        <f t="shared" ref="B15:B31" si="2">B14+1</f>
        <v>2</v>
      </c>
      <c r="C15" s="162" t="s">
        <v>112</v>
      </c>
      <c r="D15" s="163"/>
      <c r="E15" s="164" t="s">
        <v>66</v>
      </c>
      <c r="F15" s="165"/>
      <c r="G15" s="166" t="s">
        <v>114</v>
      </c>
      <c r="H15" s="167"/>
      <c r="I15" s="167"/>
      <c r="J15" s="167"/>
      <c r="K15" s="168"/>
      <c r="L15" s="169" t="s">
        <v>100</v>
      </c>
      <c r="M15" s="170"/>
      <c r="N15" s="170"/>
      <c r="O15" s="171"/>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198">
        <f>IF($AZ$3="４週",SUM(P15:AQ15),IF($AZ$3="暦月",SUM(P15:AT15),""))</f>
        <v>160</v>
      </c>
      <c r="AV15" s="199"/>
      <c r="AW15" s="182">
        <f t="shared" si="1"/>
        <v>40</v>
      </c>
      <c r="AX15" s="183"/>
      <c r="AY15" s="153"/>
      <c r="AZ15" s="154"/>
      <c r="BA15" s="154"/>
      <c r="BB15" s="154"/>
      <c r="BC15" s="154"/>
      <c r="BD15" s="155"/>
    </row>
    <row r="16" spans="1:57" ht="39.950000000000003" customHeight="1" x14ac:dyDescent="0.4">
      <c r="A16" s="71"/>
      <c r="B16" s="86">
        <f t="shared" si="2"/>
        <v>3</v>
      </c>
      <c r="C16" s="162" t="s">
        <v>112</v>
      </c>
      <c r="D16" s="163"/>
      <c r="E16" s="164" t="s">
        <v>66</v>
      </c>
      <c r="F16" s="165"/>
      <c r="G16" s="166" t="s">
        <v>112</v>
      </c>
      <c r="H16" s="167"/>
      <c r="I16" s="167"/>
      <c r="J16" s="167"/>
      <c r="K16" s="168"/>
      <c r="L16" s="169" t="s">
        <v>78</v>
      </c>
      <c r="M16" s="170"/>
      <c r="N16" s="170"/>
      <c r="O16" s="171"/>
      <c r="P16" s="132">
        <v>8</v>
      </c>
      <c r="Q16" s="133">
        <v>8</v>
      </c>
      <c r="R16" s="133"/>
      <c r="S16" s="133"/>
      <c r="T16" s="133">
        <v>8</v>
      </c>
      <c r="U16" s="133">
        <v>8</v>
      </c>
      <c r="V16" s="134">
        <v>8</v>
      </c>
      <c r="W16" s="132">
        <v>8</v>
      </c>
      <c r="X16" s="133">
        <v>8</v>
      </c>
      <c r="Y16" s="133"/>
      <c r="Z16" s="133"/>
      <c r="AA16" s="133">
        <v>8</v>
      </c>
      <c r="AB16" s="133">
        <v>8</v>
      </c>
      <c r="AC16" s="134">
        <v>8</v>
      </c>
      <c r="AD16" s="132">
        <v>8</v>
      </c>
      <c r="AE16" s="133">
        <v>8</v>
      </c>
      <c r="AF16" s="133"/>
      <c r="AG16" s="133"/>
      <c r="AH16" s="133">
        <v>8</v>
      </c>
      <c r="AI16" s="133">
        <v>8</v>
      </c>
      <c r="AJ16" s="134">
        <v>8</v>
      </c>
      <c r="AK16" s="132">
        <v>8</v>
      </c>
      <c r="AL16" s="133">
        <v>8</v>
      </c>
      <c r="AM16" s="133"/>
      <c r="AN16" s="133"/>
      <c r="AO16" s="133">
        <v>8</v>
      </c>
      <c r="AP16" s="133">
        <v>8</v>
      </c>
      <c r="AQ16" s="134">
        <v>8</v>
      </c>
      <c r="AR16" s="132"/>
      <c r="AS16" s="133"/>
      <c r="AT16" s="134"/>
      <c r="AU16" s="198">
        <f>IF($AZ$3="４週",SUM(P16:AQ16),IF($AZ$3="暦月",SUM(P16:AT16),""))</f>
        <v>160</v>
      </c>
      <c r="AV16" s="199"/>
      <c r="AW16" s="182">
        <f t="shared" si="1"/>
        <v>40</v>
      </c>
      <c r="AX16" s="183"/>
      <c r="AY16" s="153"/>
      <c r="AZ16" s="154"/>
      <c r="BA16" s="154"/>
      <c r="BB16" s="154"/>
      <c r="BC16" s="154"/>
      <c r="BD16" s="155"/>
    </row>
    <row r="17" spans="1:56" ht="39.950000000000003" customHeight="1" x14ac:dyDescent="0.4">
      <c r="A17" s="71"/>
      <c r="B17" s="86">
        <f t="shared" si="2"/>
        <v>4</v>
      </c>
      <c r="C17" s="162" t="s">
        <v>112</v>
      </c>
      <c r="D17" s="163"/>
      <c r="E17" s="164" t="s">
        <v>66</v>
      </c>
      <c r="F17" s="165"/>
      <c r="G17" s="166" t="s">
        <v>112</v>
      </c>
      <c r="H17" s="167"/>
      <c r="I17" s="167"/>
      <c r="J17" s="167"/>
      <c r="K17" s="168"/>
      <c r="L17" s="169" t="s">
        <v>80</v>
      </c>
      <c r="M17" s="170"/>
      <c r="N17" s="170"/>
      <c r="O17" s="171"/>
      <c r="P17" s="132">
        <v>8</v>
      </c>
      <c r="Q17" s="133">
        <v>8</v>
      </c>
      <c r="R17" s="133"/>
      <c r="S17" s="133"/>
      <c r="T17" s="133">
        <v>8</v>
      </c>
      <c r="U17" s="133">
        <v>8</v>
      </c>
      <c r="V17" s="134">
        <v>8</v>
      </c>
      <c r="W17" s="132">
        <v>8</v>
      </c>
      <c r="X17" s="133">
        <v>8</v>
      </c>
      <c r="Y17" s="133"/>
      <c r="Z17" s="133"/>
      <c r="AA17" s="133">
        <v>8</v>
      </c>
      <c r="AB17" s="133">
        <v>8</v>
      </c>
      <c r="AC17" s="134">
        <v>8</v>
      </c>
      <c r="AD17" s="132">
        <v>8</v>
      </c>
      <c r="AE17" s="133">
        <v>8</v>
      </c>
      <c r="AF17" s="133"/>
      <c r="AG17" s="133"/>
      <c r="AH17" s="133">
        <v>8</v>
      </c>
      <c r="AI17" s="133">
        <v>8</v>
      </c>
      <c r="AJ17" s="134">
        <v>8</v>
      </c>
      <c r="AK17" s="132">
        <v>8</v>
      </c>
      <c r="AL17" s="133">
        <v>8</v>
      </c>
      <c r="AM17" s="133"/>
      <c r="AN17" s="133"/>
      <c r="AO17" s="133">
        <v>8</v>
      </c>
      <c r="AP17" s="133">
        <v>8</v>
      </c>
      <c r="AQ17" s="134">
        <v>8</v>
      </c>
      <c r="AR17" s="132"/>
      <c r="AS17" s="133"/>
      <c r="AT17" s="134"/>
      <c r="AU17" s="198">
        <f>IF($AZ$3="４週",SUM(P17:AQ17),IF($AZ$3="暦月",SUM(P17:AT17),""))</f>
        <v>160</v>
      </c>
      <c r="AV17" s="199"/>
      <c r="AW17" s="182">
        <f t="shared" si="1"/>
        <v>40</v>
      </c>
      <c r="AX17" s="183"/>
      <c r="AY17" s="153"/>
      <c r="AZ17" s="154"/>
      <c r="BA17" s="154"/>
      <c r="BB17" s="154"/>
      <c r="BC17" s="154"/>
      <c r="BD17" s="155"/>
    </row>
    <row r="18" spans="1:56" ht="39.950000000000003" customHeight="1" x14ac:dyDescent="0.4">
      <c r="A18" s="71"/>
      <c r="B18" s="86">
        <f t="shared" si="2"/>
        <v>5</v>
      </c>
      <c r="C18" s="162" t="s">
        <v>112</v>
      </c>
      <c r="D18" s="163"/>
      <c r="E18" s="164" t="s">
        <v>121</v>
      </c>
      <c r="F18" s="165"/>
      <c r="G18" s="166" t="s">
        <v>112</v>
      </c>
      <c r="H18" s="167"/>
      <c r="I18" s="167"/>
      <c r="J18" s="167"/>
      <c r="K18" s="168"/>
      <c r="L18" s="169" t="s">
        <v>79</v>
      </c>
      <c r="M18" s="170"/>
      <c r="N18" s="170"/>
      <c r="O18" s="171"/>
      <c r="P18" s="132">
        <v>4</v>
      </c>
      <c r="Q18" s="133">
        <v>4</v>
      </c>
      <c r="R18" s="133"/>
      <c r="S18" s="133"/>
      <c r="T18" s="133">
        <v>4</v>
      </c>
      <c r="U18" s="133">
        <v>4</v>
      </c>
      <c r="V18" s="134">
        <v>4</v>
      </c>
      <c r="W18" s="132">
        <v>4</v>
      </c>
      <c r="X18" s="133">
        <v>4</v>
      </c>
      <c r="Y18" s="133"/>
      <c r="Z18" s="133"/>
      <c r="AA18" s="133">
        <v>4</v>
      </c>
      <c r="AB18" s="133">
        <v>4</v>
      </c>
      <c r="AC18" s="134">
        <v>4</v>
      </c>
      <c r="AD18" s="132">
        <v>4</v>
      </c>
      <c r="AE18" s="133">
        <v>4</v>
      </c>
      <c r="AF18" s="133"/>
      <c r="AG18" s="133"/>
      <c r="AH18" s="133">
        <v>4</v>
      </c>
      <c r="AI18" s="133">
        <v>4</v>
      </c>
      <c r="AJ18" s="134">
        <v>4</v>
      </c>
      <c r="AK18" s="132">
        <v>4</v>
      </c>
      <c r="AL18" s="133">
        <v>4</v>
      </c>
      <c r="AM18" s="133"/>
      <c r="AN18" s="133"/>
      <c r="AO18" s="133">
        <v>4</v>
      </c>
      <c r="AP18" s="133">
        <v>4</v>
      </c>
      <c r="AQ18" s="134">
        <v>4</v>
      </c>
      <c r="AR18" s="132"/>
      <c r="AS18" s="133"/>
      <c r="AT18" s="134"/>
      <c r="AU18" s="198">
        <f t="shared" ref="AU18:AU31" si="3">IF($AZ$3="４週",SUM(P18:AQ18),IF($AZ$3="暦月",SUM(P18:AT18),""))</f>
        <v>80</v>
      </c>
      <c r="AV18" s="199"/>
      <c r="AW18" s="182">
        <f t="shared" si="1"/>
        <v>20</v>
      </c>
      <c r="AX18" s="183"/>
      <c r="AY18" s="153"/>
      <c r="AZ18" s="154"/>
      <c r="BA18" s="154"/>
      <c r="BB18" s="154"/>
      <c r="BC18" s="154"/>
      <c r="BD18" s="155"/>
    </row>
    <row r="19" spans="1:56" ht="39.950000000000003" customHeight="1" x14ac:dyDescent="0.4">
      <c r="A19" s="71"/>
      <c r="B19" s="86">
        <f t="shared" si="2"/>
        <v>6</v>
      </c>
      <c r="C19" s="162"/>
      <c r="D19" s="163"/>
      <c r="E19" s="164"/>
      <c r="F19" s="165"/>
      <c r="G19" s="166"/>
      <c r="H19" s="167"/>
      <c r="I19" s="167"/>
      <c r="J19" s="167"/>
      <c r="K19" s="168"/>
      <c r="L19" s="169"/>
      <c r="M19" s="170"/>
      <c r="N19" s="170"/>
      <c r="O19" s="171"/>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198">
        <f t="shared" si="3"/>
        <v>0</v>
      </c>
      <c r="AV19" s="199"/>
      <c r="AW19" s="182">
        <f t="shared" si="1"/>
        <v>0</v>
      </c>
      <c r="AX19" s="183"/>
      <c r="AY19" s="153"/>
      <c r="AZ19" s="154"/>
      <c r="BA19" s="154"/>
      <c r="BB19" s="154"/>
      <c r="BC19" s="154"/>
      <c r="BD19" s="155"/>
    </row>
    <row r="20" spans="1:56" ht="39.950000000000003" customHeight="1" x14ac:dyDescent="0.4">
      <c r="A20" s="71"/>
      <c r="B20" s="86">
        <f t="shared" si="2"/>
        <v>7</v>
      </c>
      <c r="C20" s="162"/>
      <c r="D20" s="163"/>
      <c r="E20" s="164"/>
      <c r="F20" s="165"/>
      <c r="G20" s="166"/>
      <c r="H20" s="167"/>
      <c r="I20" s="167"/>
      <c r="J20" s="167"/>
      <c r="K20" s="168"/>
      <c r="L20" s="169"/>
      <c r="M20" s="170"/>
      <c r="N20" s="170"/>
      <c r="O20" s="171"/>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198">
        <f>IF($AZ$3="４週",SUM(P20:AQ20),IF($AZ$3="暦月",SUM(P20:AT20),""))</f>
        <v>0</v>
      </c>
      <c r="AV20" s="199"/>
      <c r="AW20" s="182">
        <f t="shared" si="1"/>
        <v>0</v>
      </c>
      <c r="AX20" s="183"/>
      <c r="AY20" s="153"/>
      <c r="AZ20" s="154"/>
      <c r="BA20" s="154"/>
      <c r="BB20" s="154"/>
      <c r="BC20" s="154"/>
      <c r="BD20" s="155"/>
    </row>
    <row r="21" spans="1:56" ht="39.950000000000003" customHeight="1" x14ac:dyDescent="0.4">
      <c r="A21" s="71"/>
      <c r="B21" s="86">
        <f t="shared" si="2"/>
        <v>8</v>
      </c>
      <c r="C21" s="162"/>
      <c r="D21" s="163"/>
      <c r="E21" s="164"/>
      <c r="F21" s="165"/>
      <c r="G21" s="166"/>
      <c r="H21" s="167"/>
      <c r="I21" s="167"/>
      <c r="J21" s="167"/>
      <c r="K21" s="168"/>
      <c r="L21" s="169"/>
      <c r="M21" s="170"/>
      <c r="N21" s="170"/>
      <c r="O21" s="171"/>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198">
        <f t="shared" si="3"/>
        <v>0</v>
      </c>
      <c r="AV21" s="199"/>
      <c r="AW21" s="182">
        <f t="shared" si="1"/>
        <v>0</v>
      </c>
      <c r="AX21" s="183"/>
      <c r="AY21" s="153"/>
      <c r="AZ21" s="154"/>
      <c r="BA21" s="154"/>
      <c r="BB21" s="154"/>
      <c r="BC21" s="154"/>
      <c r="BD21" s="155"/>
    </row>
    <row r="22" spans="1:56" ht="39.950000000000003" customHeight="1" x14ac:dyDescent="0.4">
      <c r="A22" s="71"/>
      <c r="B22" s="86">
        <f t="shared" si="2"/>
        <v>9</v>
      </c>
      <c r="C22" s="162"/>
      <c r="D22" s="163"/>
      <c r="E22" s="164"/>
      <c r="F22" s="165"/>
      <c r="G22" s="166"/>
      <c r="H22" s="167"/>
      <c r="I22" s="167"/>
      <c r="J22" s="167"/>
      <c r="K22" s="168"/>
      <c r="L22" s="169"/>
      <c r="M22" s="170"/>
      <c r="N22" s="170"/>
      <c r="O22" s="171"/>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198">
        <f t="shared" si="3"/>
        <v>0</v>
      </c>
      <c r="AV22" s="199"/>
      <c r="AW22" s="182">
        <f t="shared" si="1"/>
        <v>0</v>
      </c>
      <c r="AX22" s="183"/>
      <c r="AY22" s="153"/>
      <c r="AZ22" s="154"/>
      <c r="BA22" s="154"/>
      <c r="BB22" s="154"/>
      <c r="BC22" s="154"/>
      <c r="BD22" s="155"/>
    </row>
    <row r="23" spans="1:56" ht="39.950000000000003" customHeight="1" x14ac:dyDescent="0.4">
      <c r="A23" s="71"/>
      <c r="B23" s="86">
        <f t="shared" si="2"/>
        <v>10</v>
      </c>
      <c r="C23" s="162"/>
      <c r="D23" s="163"/>
      <c r="E23" s="164"/>
      <c r="F23" s="165"/>
      <c r="G23" s="166"/>
      <c r="H23" s="167"/>
      <c r="I23" s="167"/>
      <c r="J23" s="167"/>
      <c r="K23" s="168"/>
      <c r="L23" s="169"/>
      <c r="M23" s="170"/>
      <c r="N23" s="170"/>
      <c r="O23" s="171"/>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198">
        <f t="shared" si="3"/>
        <v>0</v>
      </c>
      <c r="AV23" s="199"/>
      <c r="AW23" s="182">
        <f t="shared" si="1"/>
        <v>0</v>
      </c>
      <c r="AX23" s="183"/>
      <c r="AY23" s="153"/>
      <c r="AZ23" s="154"/>
      <c r="BA23" s="154"/>
      <c r="BB23" s="154"/>
      <c r="BC23" s="154"/>
      <c r="BD23" s="155"/>
    </row>
    <row r="24" spans="1:56" ht="39.950000000000003" customHeight="1" x14ac:dyDescent="0.4">
      <c r="A24" s="71"/>
      <c r="B24" s="86">
        <f t="shared" si="2"/>
        <v>11</v>
      </c>
      <c r="C24" s="162"/>
      <c r="D24" s="163"/>
      <c r="E24" s="164"/>
      <c r="F24" s="165"/>
      <c r="G24" s="166"/>
      <c r="H24" s="167"/>
      <c r="I24" s="167"/>
      <c r="J24" s="167"/>
      <c r="K24" s="168"/>
      <c r="L24" s="169"/>
      <c r="M24" s="170"/>
      <c r="N24" s="170"/>
      <c r="O24" s="171"/>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198">
        <f t="shared" si="3"/>
        <v>0</v>
      </c>
      <c r="AV24" s="199"/>
      <c r="AW24" s="182">
        <f t="shared" si="1"/>
        <v>0</v>
      </c>
      <c r="AX24" s="183"/>
      <c r="AY24" s="153"/>
      <c r="AZ24" s="154"/>
      <c r="BA24" s="154"/>
      <c r="BB24" s="154"/>
      <c r="BC24" s="154"/>
      <c r="BD24" s="155"/>
    </row>
    <row r="25" spans="1:56" ht="39.950000000000003" customHeight="1" x14ac:dyDescent="0.4">
      <c r="A25" s="71"/>
      <c r="B25" s="86">
        <f t="shared" si="2"/>
        <v>12</v>
      </c>
      <c r="C25" s="162"/>
      <c r="D25" s="163"/>
      <c r="E25" s="164"/>
      <c r="F25" s="165"/>
      <c r="G25" s="166"/>
      <c r="H25" s="167"/>
      <c r="I25" s="167"/>
      <c r="J25" s="167"/>
      <c r="K25" s="168"/>
      <c r="L25" s="169"/>
      <c r="M25" s="170"/>
      <c r="N25" s="170"/>
      <c r="O25" s="171"/>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198">
        <f t="shared" si="3"/>
        <v>0</v>
      </c>
      <c r="AV25" s="199"/>
      <c r="AW25" s="182">
        <f t="shared" si="1"/>
        <v>0</v>
      </c>
      <c r="AX25" s="183"/>
      <c r="AY25" s="153"/>
      <c r="AZ25" s="154"/>
      <c r="BA25" s="154"/>
      <c r="BB25" s="154"/>
      <c r="BC25" s="154"/>
      <c r="BD25" s="155"/>
    </row>
    <row r="26" spans="1:56" ht="39.950000000000003" customHeight="1" x14ac:dyDescent="0.4">
      <c r="A26" s="71"/>
      <c r="B26" s="86">
        <f t="shared" si="2"/>
        <v>13</v>
      </c>
      <c r="C26" s="162"/>
      <c r="D26" s="163"/>
      <c r="E26" s="164"/>
      <c r="F26" s="165"/>
      <c r="G26" s="166"/>
      <c r="H26" s="167"/>
      <c r="I26" s="167"/>
      <c r="J26" s="167"/>
      <c r="K26" s="168"/>
      <c r="L26" s="169"/>
      <c r="M26" s="170"/>
      <c r="N26" s="170"/>
      <c r="O26" s="171"/>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198">
        <f t="shared" si="3"/>
        <v>0</v>
      </c>
      <c r="AV26" s="199"/>
      <c r="AW26" s="182">
        <f t="shared" si="1"/>
        <v>0</v>
      </c>
      <c r="AX26" s="183"/>
      <c r="AY26" s="153"/>
      <c r="AZ26" s="154"/>
      <c r="BA26" s="154"/>
      <c r="BB26" s="154"/>
      <c r="BC26" s="154"/>
      <c r="BD26" s="155"/>
    </row>
    <row r="27" spans="1:56" ht="39.950000000000003" customHeight="1" x14ac:dyDescent="0.4">
      <c r="A27" s="71"/>
      <c r="B27" s="86">
        <f t="shared" si="2"/>
        <v>14</v>
      </c>
      <c r="C27" s="162"/>
      <c r="D27" s="163"/>
      <c r="E27" s="164"/>
      <c r="F27" s="165"/>
      <c r="G27" s="166"/>
      <c r="H27" s="167"/>
      <c r="I27" s="167"/>
      <c r="J27" s="167"/>
      <c r="K27" s="168"/>
      <c r="L27" s="169"/>
      <c r="M27" s="170"/>
      <c r="N27" s="170"/>
      <c r="O27" s="171"/>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198">
        <f t="shared" si="3"/>
        <v>0</v>
      </c>
      <c r="AV27" s="199"/>
      <c r="AW27" s="182">
        <f t="shared" si="1"/>
        <v>0</v>
      </c>
      <c r="AX27" s="183"/>
      <c r="AY27" s="153"/>
      <c r="AZ27" s="154"/>
      <c r="BA27" s="154"/>
      <c r="BB27" s="154"/>
      <c r="BC27" s="154"/>
      <c r="BD27" s="155"/>
    </row>
    <row r="28" spans="1:56" ht="39.950000000000003" customHeight="1" x14ac:dyDescent="0.4">
      <c r="A28" s="71"/>
      <c r="B28" s="86">
        <f t="shared" si="2"/>
        <v>15</v>
      </c>
      <c r="C28" s="162"/>
      <c r="D28" s="163"/>
      <c r="E28" s="164"/>
      <c r="F28" s="165"/>
      <c r="G28" s="166"/>
      <c r="H28" s="167"/>
      <c r="I28" s="167"/>
      <c r="J28" s="167"/>
      <c r="K28" s="168"/>
      <c r="L28" s="169"/>
      <c r="M28" s="170"/>
      <c r="N28" s="170"/>
      <c r="O28" s="171"/>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198">
        <f t="shared" si="3"/>
        <v>0</v>
      </c>
      <c r="AV28" s="199"/>
      <c r="AW28" s="182">
        <f t="shared" si="1"/>
        <v>0</v>
      </c>
      <c r="AX28" s="183"/>
      <c r="AY28" s="153"/>
      <c r="AZ28" s="154"/>
      <c r="BA28" s="154"/>
      <c r="BB28" s="154"/>
      <c r="BC28" s="154"/>
      <c r="BD28" s="155"/>
    </row>
    <row r="29" spans="1:56" ht="39.950000000000003" customHeight="1" x14ac:dyDescent="0.4">
      <c r="A29" s="71"/>
      <c r="B29" s="86">
        <f t="shared" si="2"/>
        <v>16</v>
      </c>
      <c r="C29" s="162"/>
      <c r="D29" s="163"/>
      <c r="E29" s="164"/>
      <c r="F29" s="165"/>
      <c r="G29" s="166"/>
      <c r="H29" s="167"/>
      <c r="I29" s="167"/>
      <c r="J29" s="167"/>
      <c r="K29" s="168"/>
      <c r="L29" s="169"/>
      <c r="M29" s="170"/>
      <c r="N29" s="170"/>
      <c r="O29" s="171"/>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198">
        <f t="shared" si="3"/>
        <v>0</v>
      </c>
      <c r="AV29" s="199"/>
      <c r="AW29" s="182">
        <f t="shared" si="1"/>
        <v>0</v>
      </c>
      <c r="AX29" s="183"/>
      <c r="AY29" s="153"/>
      <c r="AZ29" s="154"/>
      <c r="BA29" s="154"/>
      <c r="BB29" s="154"/>
      <c r="BC29" s="154"/>
      <c r="BD29" s="155"/>
    </row>
    <row r="30" spans="1:56" ht="39.950000000000003" customHeight="1" x14ac:dyDescent="0.4">
      <c r="A30" s="71"/>
      <c r="B30" s="86">
        <f t="shared" si="2"/>
        <v>17</v>
      </c>
      <c r="C30" s="162"/>
      <c r="D30" s="163"/>
      <c r="E30" s="164"/>
      <c r="F30" s="165"/>
      <c r="G30" s="166"/>
      <c r="H30" s="167"/>
      <c r="I30" s="167"/>
      <c r="J30" s="167"/>
      <c r="K30" s="168"/>
      <c r="L30" s="169"/>
      <c r="M30" s="170"/>
      <c r="N30" s="170"/>
      <c r="O30" s="171"/>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198">
        <f t="shared" si="3"/>
        <v>0</v>
      </c>
      <c r="AV30" s="199"/>
      <c r="AW30" s="182">
        <f t="shared" si="1"/>
        <v>0</v>
      </c>
      <c r="AX30" s="183"/>
      <c r="AY30" s="153"/>
      <c r="AZ30" s="154"/>
      <c r="BA30" s="154"/>
      <c r="BB30" s="154"/>
      <c r="BC30" s="154"/>
      <c r="BD30" s="155"/>
    </row>
    <row r="31" spans="1:56" ht="39.950000000000003" customHeight="1" thickBot="1" x14ac:dyDescent="0.45">
      <c r="A31" s="71"/>
      <c r="B31" s="87">
        <f t="shared" si="2"/>
        <v>18</v>
      </c>
      <c r="C31" s="172"/>
      <c r="D31" s="173"/>
      <c r="E31" s="174"/>
      <c r="F31" s="175"/>
      <c r="G31" s="176"/>
      <c r="H31" s="177"/>
      <c r="I31" s="177"/>
      <c r="J31" s="177"/>
      <c r="K31" s="178"/>
      <c r="L31" s="179"/>
      <c r="M31" s="180"/>
      <c r="N31" s="180"/>
      <c r="O31" s="181"/>
      <c r="P31" s="135"/>
      <c r="Q31" s="136"/>
      <c r="R31" s="136"/>
      <c r="S31" s="136"/>
      <c r="T31" s="136"/>
      <c r="U31" s="136"/>
      <c r="V31" s="137"/>
      <c r="W31" s="135"/>
      <c r="X31" s="136"/>
      <c r="Y31" s="136"/>
      <c r="Z31" s="136"/>
      <c r="AA31" s="136"/>
      <c r="AB31" s="136"/>
      <c r="AC31" s="137"/>
      <c r="AD31" s="135"/>
      <c r="AE31" s="136"/>
      <c r="AF31" s="136"/>
      <c r="AG31" s="136"/>
      <c r="AH31" s="136"/>
      <c r="AI31" s="136"/>
      <c r="AJ31" s="137"/>
      <c r="AK31" s="135"/>
      <c r="AL31" s="136"/>
      <c r="AM31" s="136"/>
      <c r="AN31" s="136"/>
      <c r="AO31" s="136"/>
      <c r="AP31" s="136"/>
      <c r="AQ31" s="137"/>
      <c r="AR31" s="135"/>
      <c r="AS31" s="136"/>
      <c r="AT31" s="137"/>
      <c r="AU31" s="184">
        <f t="shared" si="3"/>
        <v>0</v>
      </c>
      <c r="AV31" s="185"/>
      <c r="AW31" s="186">
        <f t="shared" si="1"/>
        <v>0</v>
      </c>
      <c r="AX31" s="187"/>
      <c r="AY31" s="156"/>
      <c r="AZ31" s="157"/>
      <c r="BA31" s="157"/>
      <c r="BB31" s="157"/>
      <c r="BC31" s="157"/>
      <c r="BD31" s="15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row>
    <row r="33" spans="1:56" ht="20.25" customHeight="1" x14ac:dyDescent="0.4">
      <c r="A33" s="71"/>
      <c r="B33" s="97" t="s">
        <v>133</v>
      </c>
      <c r="C33" s="97"/>
      <c r="D33" s="97"/>
      <c r="E33" s="97"/>
      <c r="F33" s="97"/>
      <c r="G33" s="97"/>
      <c r="H33" s="97"/>
      <c r="I33" s="97"/>
      <c r="J33" s="97"/>
      <c r="K33" s="97"/>
      <c r="L33" s="98"/>
      <c r="M33" s="97"/>
      <c r="N33" s="97"/>
      <c r="O33" s="97"/>
      <c r="P33" s="97"/>
      <c r="Q33" s="97"/>
      <c r="R33" s="97"/>
      <c r="S33" s="97"/>
      <c r="T33" s="97" t="s">
        <v>70</v>
      </c>
      <c r="U33" s="97"/>
      <c r="V33" s="97"/>
      <c r="W33" s="97"/>
      <c r="X33" s="97"/>
      <c r="Y33" s="97"/>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7"/>
      <c r="C34" s="248" t="s">
        <v>35</v>
      </c>
      <c r="D34" s="248"/>
      <c r="E34" s="248" t="s">
        <v>36</v>
      </c>
      <c r="F34" s="248"/>
      <c r="G34" s="248"/>
      <c r="H34" s="248"/>
      <c r="I34" s="97"/>
      <c r="J34" s="250" t="s">
        <v>39</v>
      </c>
      <c r="K34" s="250"/>
      <c r="L34" s="250"/>
      <c r="M34" s="250"/>
      <c r="N34" s="67"/>
      <c r="O34" s="67"/>
      <c r="P34" s="96" t="s">
        <v>47</v>
      </c>
      <c r="Q34" s="96"/>
      <c r="R34" s="97"/>
      <c r="S34" s="97"/>
      <c r="T34" s="213" t="s">
        <v>7</v>
      </c>
      <c r="U34" s="214"/>
      <c r="V34" s="213" t="s">
        <v>8</v>
      </c>
      <c r="W34" s="251"/>
      <c r="X34" s="251"/>
      <c r="Y34" s="214"/>
      <c r="Z34" s="100"/>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7"/>
      <c r="C35" s="249"/>
      <c r="D35" s="249"/>
      <c r="E35" s="249" t="s">
        <v>37</v>
      </c>
      <c r="F35" s="249"/>
      <c r="G35" s="249" t="s">
        <v>38</v>
      </c>
      <c r="H35" s="249"/>
      <c r="I35" s="97"/>
      <c r="J35" s="249" t="s">
        <v>37</v>
      </c>
      <c r="K35" s="249"/>
      <c r="L35" s="249" t="s">
        <v>38</v>
      </c>
      <c r="M35" s="249"/>
      <c r="N35" s="67"/>
      <c r="O35" s="67"/>
      <c r="P35" s="96" t="s">
        <v>44</v>
      </c>
      <c r="Q35" s="96"/>
      <c r="R35" s="97"/>
      <c r="S35" s="97"/>
      <c r="T35" s="213" t="s">
        <v>3</v>
      </c>
      <c r="U35" s="214"/>
      <c r="V35" s="213" t="s">
        <v>50</v>
      </c>
      <c r="W35" s="251"/>
      <c r="X35" s="251"/>
      <c r="Y35" s="214"/>
      <c r="Z35" s="102"/>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7"/>
      <c r="C36" s="213" t="s">
        <v>3</v>
      </c>
      <c r="D36" s="214"/>
      <c r="E36" s="252">
        <f>SUMIFS($AU$14:$AV$31,$C$14:$D$31,"介護支援専門員",$E$14:$F$31,"A")</f>
        <v>480</v>
      </c>
      <c r="F36" s="253"/>
      <c r="G36" s="254">
        <f>SUMIFS($AW$14:$AX$31,$C$14:$D$31,"介護支援専門員",$E$14:$F$31,"A")</f>
        <v>120</v>
      </c>
      <c r="H36" s="255"/>
      <c r="I36" s="110"/>
      <c r="J36" s="215">
        <v>0</v>
      </c>
      <c r="K36" s="216"/>
      <c r="L36" s="215">
        <v>0</v>
      </c>
      <c r="M36" s="216"/>
      <c r="N36" s="109"/>
      <c r="O36" s="109"/>
      <c r="P36" s="215">
        <v>3</v>
      </c>
      <c r="Q36" s="216"/>
      <c r="R36" s="97"/>
      <c r="S36" s="97"/>
      <c r="T36" s="213" t="s">
        <v>4</v>
      </c>
      <c r="U36" s="214"/>
      <c r="V36" s="213" t="s">
        <v>51</v>
      </c>
      <c r="W36" s="251"/>
      <c r="X36" s="251"/>
      <c r="Y36" s="214"/>
      <c r="Z36" s="10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7"/>
      <c r="C37" s="213" t="s">
        <v>4</v>
      </c>
      <c r="D37" s="214"/>
      <c r="E37" s="252">
        <f>SUMIFS($AU$14:$AV$31,$C$14:$D$31,"介護支援専門員",$E$14:$F$31,"B")</f>
        <v>0</v>
      </c>
      <c r="F37" s="253"/>
      <c r="G37" s="254">
        <f>SUMIFS($AW$14:$AX$31,$C$14:$D$31,"介護支援専門員",$E$14:$F$31,"B")</f>
        <v>0</v>
      </c>
      <c r="H37" s="255"/>
      <c r="I37" s="110"/>
      <c r="J37" s="215">
        <v>0</v>
      </c>
      <c r="K37" s="216"/>
      <c r="L37" s="215">
        <v>0</v>
      </c>
      <c r="M37" s="216"/>
      <c r="N37" s="109"/>
      <c r="O37" s="109"/>
      <c r="P37" s="215">
        <v>0</v>
      </c>
      <c r="Q37" s="216"/>
      <c r="R37" s="97"/>
      <c r="S37" s="97"/>
      <c r="T37" s="213" t="s">
        <v>5</v>
      </c>
      <c r="U37" s="214"/>
      <c r="V37" s="213" t="s">
        <v>52</v>
      </c>
      <c r="W37" s="251"/>
      <c r="X37" s="251"/>
      <c r="Y37" s="214"/>
      <c r="Z37" s="10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7"/>
      <c r="C38" s="213" t="s">
        <v>5</v>
      </c>
      <c r="D38" s="214"/>
      <c r="E38" s="252">
        <f>SUMIFS($AU$14:$AV$31,$C$14:$D$31,"介護支援専門員",$E$14:$F$31,"C")</f>
        <v>80</v>
      </c>
      <c r="F38" s="253"/>
      <c r="G38" s="254">
        <f>SUMIFS($AW$14:$AX$31,$C$14:$D$31,"介護支援専門員",$E$14:$F$31,"C")</f>
        <v>20</v>
      </c>
      <c r="H38" s="255"/>
      <c r="I38" s="110"/>
      <c r="J38" s="215">
        <v>80</v>
      </c>
      <c r="K38" s="216"/>
      <c r="L38" s="217">
        <v>20</v>
      </c>
      <c r="M38" s="218"/>
      <c r="N38" s="109"/>
      <c r="O38" s="109"/>
      <c r="P38" s="252" t="s">
        <v>30</v>
      </c>
      <c r="Q38" s="253"/>
      <c r="R38" s="97"/>
      <c r="S38" s="97"/>
      <c r="T38" s="213" t="s">
        <v>6</v>
      </c>
      <c r="U38" s="214"/>
      <c r="V38" s="213" t="s">
        <v>69</v>
      </c>
      <c r="W38" s="251"/>
      <c r="X38" s="251"/>
      <c r="Y38" s="214"/>
      <c r="Z38" s="10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7"/>
      <c r="C39" s="213" t="s">
        <v>6</v>
      </c>
      <c r="D39" s="214"/>
      <c r="E39" s="252">
        <f>SUMIFS($AU$14:$AV$31,$C$14:$D$31,"介護支援専門員",$E$14:$F$31,"D")</f>
        <v>0</v>
      </c>
      <c r="F39" s="253"/>
      <c r="G39" s="254">
        <f>SUMIFS($AW$14:$AX$31,$C$14:$D$31,"介護支援専門員",$E$14:$F$31,"D")</f>
        <v>0</v>
      </c>
      <c r="H39" s="255"/>
      <c r="I39" s="110"/>
      <c r="J39" s="215">
        <v>0</v>
      </c>
      <c r="K39" s="216"/>
      <c r="L39" s="217">
        <v>0</v>
      </c>
      <c r="M39" s="218"/>
      <c r="N39" s="109"/>
      <c r="O39" s="109"/>
      <c r="P39" s="252" t="s">
        <v>30</v>
      </c>
      <c r="Q39" s="253"/>
      <c r="R39" s="97"/>
      <c r="S39" s="97"/>
      <c r="T39" s="97"/>
      <c r="U39" s="262"/>
      <c r="V39" s="262"/>
      <c r="W39" s="269"/>
      <c r="X39" s="269"/>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7"/>
      <c r="C40" s="213" t="s">
        <v>27</v>
      </c>
      <c r="D40" s="214"/>
      <c r="E40" s="252">
        <f>SUM(E36:F39)</f>
        <v>560</v>
      </c>
      <c r="F40" s="253"/>
      <c r="G40" s="254">
        <f>SUM(G36:H39)</f>
        <v>140</v>
      </c>
      <c r="H40" s="255"/>
      <c r="I40" s="110"/>
      <c r="J40" s="252">
        <f>SUM(J36:K39)</f>
        <v>80</v>
      </c>
      <c r="K40" s="253"/>
      <c r="L40" s="252">
        <f>SUM(L36:M39)</f>
        <v>20</v>
      </c>
      <c r="M40" s="253"/>
      <c r="N40" s="109"/>
      <c r="O40" s="109"/>
      <c r="P40" s="252">
        <f>SUM(P36:Q37)</f>
        <v>3</v>
      </c>
      <c r="Q40" s="253"/>
      <c r="R40" s="97"/>
      <c r="S40" s="97"/>
      <c r="T40" s="97"/>
      <c r="U40" s="262"/>
      <c r="V40" s="262"/>
      <c r="W40" s="269"/>
      <c r="X40" s="269"/>
      <c r="Y40" s="144"/>
      <c r="Z40" s="144"/>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7"/>
      <c r="C41" s="97"/>
      <c r="D41" s="97"/>
      <c r="E41" s="97"/>
      <c r="F41" s="97"/>
      <c r="G41" s="97"/>
      <c r="H41" s="97"/>
      <c r="I41" s="97"/>
      <c r="J41" s="97"/>
      <c r="K41" s="97"/>
      <c r="L41" s="98"/>
      <c r="M41" s="97"/>
      <c r="N41" s="97"/>
      <c r="O41" s="97"/>
      <c r="P41" s="97"/>
      <c r="Q41" s="97"/>
      <c r="R41" s="97"/>
      <c r="S41" s="97"/>
      <c r="T41" s="97"/>
      <c r="U41" s="100"/>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7"/>
      <c r="C42" s="98" t="s">
        <v>45</v>
      </c>
      <c r="D42" s="97"/>
      <c r="E42" s="97"/>
      <c r="F42" s="97"/>
      <c r="G42" s="97"/>
      <c r="H42" s="97"/>
      <c r="I42" s="105" t="s">
        <v>89</v>
      </c>
      <c r="J42" s="264" t="s">
        <v>90</v>
      </c>
      <c r="K42" s="265"/>
      <c r="L42" s="106"/>
      <c r="M42" s="105"/>
      <c r="N42" s="97"/>
      <c r="O42" s="97"/>
      <c r="P42" s="97"/>
      <c r="Q42" s="97"/>
      <c r="R42" s="97"/>
      <c r="S42" s="97"/>
      <c r="T42" s="97"/>
      <c r="U42" s="101"/>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7"/>
      <c r="C43" s="97" t="s">
        <v>40</v>
      </c>
      <c r="D43" s="97"/>
      <c r="E43" s="97"/>
      <c r="F43" s="97"/>
      <c r="G43" s="97"/>
      <c r="H43" s="97" t="s">
        <v>41</v>
      </c>
      <c r="I43" s="97"/>
      <c r="J43" s="97"/>
      <c r="K43" s="97"/>
      <c r="L43" s="98"/>
      <c r="M43" s="97"/>
      <c r="N43" s="97"/>
      <c r="O43" s="97"/>
      <c r="P43" s="97"/>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7"/>
      <c r="C44" s="97" t="str">
        <f>IF($J$42="週","対象時間数（週平均）","対象時間数（当月合計）")</f>
        <v>対象時間数（週平均）</v>
      </c>
      <c r="D44" s="97"/>
      <c r="E44" s="97"/>
      <c r="F44" s="97"/>
      <c r="G44" s="97"/>
      <c r="H44" s="97" t="str">
        <f>IF($J$42="週","週に勤務すべき時間数","当月に勤務すべき時間数")</f>
        <v>週に勤務すべき時間数</v>
      </c>
      <c r="I44" s="97"/>
      <c r="J44" s="97"/>
      <c r="K44" s="97"/>
      <c r="L44" s="98"/>
      <c r="M44" s="249" t="s">
        <v>42</v>
      </c>
      <c r="N44" s="249"/>
      <c r="O44" s="249"/>
      <c r="P44" s="249"/>
      <c r="Q44" s="97"/>
      <c r="R44" s="97"/>
      <c r="S44" s="97"/>
      <c r="T44" s="97"/>
      <c r="U44" s="100"/>
      <c r="V44" s="100"/>
      <c r="W44" s="100"/>
      <c r="X44" s="100"/>
      <c r="Y44" s="100"/>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7"/>
      <c r="C45" s="266">
        <f>IF($J$42="週",L40,J40)</f>
        <v>20</v>
      </c>
      <c r="D45" s="267"/>
      <c r="E45" s="267"/>
      <c r="F45" s="268"/>
      <c r="G45" s="99" t="s">
        <v>28</v>
      </c>
      <c r="H45" s="213">
        <f>IF($J$42="週",$AV$5,$AZ$5)</f>
        <v>40</v>
      </c>
      <c r="I45" s="251"/>
      <c r="J45" s="251"/>
      <c r="K45" s="214"/>
      <c r="L45" s="99" t="s">
        <v>29</v>
      </c>
      <c r="M45" s="256">
        <f>ROUNDDOWN(C45/H45,1)</f>
        <v>0.5</v>
      </c>
      <c r="N45" s="257"/>
      <c r="O45" s="257"/>
      <c r="P45" s="258"/>
      <c r="Q45" s="97"/>
      <c r="R45" s="97"/>
      <c r="S45" s="97"/>
      <c r="T45" s="97"/>
      <c r="U45" s="263"/>
      <c r="V45" s="263"/>
      <c r="W45" s="263"/>
      <c r="X45" s="263"/>
      <c r="Y45" s="138"/>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7"/>
      <c r="C46" s="97"/>
      <c r="D46" s="97"/>
      <c r="E46" s="97"/>
      <c r="F46" s="97"/>
      <c r="G46" s="97"/>
      <c r="H46" s="97"/>
      <c r="I46" s="97"/>
      <c r="J46" s="97"/>
      <c r="K46" s="97"/>
      <c r="L46" s="98"/>
      <c r="M46" s="97" t="s">
        <v>71</v>
      </c>
      <c r="N46" s="97"/>
      <c r="O46" s="97"/>
      <c r="P46" s="97"/>
      <c r="Q46" s="97"/>
      <c r="R46" s="97"/>
      <c r="S46" s="97"/>
      <c r="T46" s="97"/>
      <c r="U46" s="100"/>
      <c r="V46" s="100"/>
      <c r="W46" s="100"/>
      <c r="X46" s="100"/>
      <c r="Y46" s="100"/>
      <c r="Z46" s="100"/>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7"/>
      <c r="C47" s="97" t="s">
        <v>122</v>
      </c>
      <c r="D47" s="97"/>
      <c r="E47" s="97"/>
      <c r="F47" s="97"/>
      <c r="G47" s="97"/>
      <c r="H47" s="97"/>
      <c r="I47" s="97"/>
      <c r="J47" s="97"/>
      <c r="K47" s="97"/>
      <c r="L47" s="98"/>
      <c r="M47" s="97"/>
      <c r="N47" s="97"/>
      <c r="O47" s="97"/>
      <c r="P47" s="97"/>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7"/>
      <c r="C48" s="97" t="s">
        <v>47</v>
      </c>
      <c r="D48" s="97"/>
      <c r="E48" s="97"/>
      <c r="F48" s="97"/>
      <c r="G48" s="97"/>
      <c r="H48" s="97"/>
      <c r="I48" s="97"/>
      <c r="J48" s="97"/>
      <c r="K48" s="97"/>
      <c r="L48" s="98"/>
      <c r="M48" s="99"/>
      <c r="N48" s="99"/>
      <c r="O48" s="99"/>
      <c r="P48" s="99"/>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7"/>
      <c r="C49" s="67" t="s">
        <v>43</v>
      </c>
      <c r="D49" s="67"/>
      <c r="E49" s="67"/>
      <c r="F49" s="67"/>
      <c r="G49" s="67"/>
      <c r="H49" s="97" t="s">
        <v>46</v>
      </c>
      <c r="I49" s="67"/>
      <c r="J49" s="67"/>
      <c r="K49" s="67"/>
      <c r="L49" s="67"/>
      <c r="M49" s="249" t="s">
        <v>27</v>
      </c>
      <c r="N49" s="249"/>
      <c r="O49" s="249"/>
      <c r="P49" s="249"/>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7"/>
      <c r="C50" s="213">
        <f>P40</f>
        <v>3</v>
      </c>
      <c r="D50" s="251"/>
      <c r="E50" s="251"/>
      <c r="F50" s="214"/>
      <c r="G50" s="99" t="s">
        <v>81</v>
      </c>
      <c r="H50" s="256">
        <f>M45</f>
        <v>0.5</v>
      </c>
      <c r="I50" s="257"/>
      <c r="J50" s="257"/>
      <c r="K50" s="258"/>
      <c r="L50" s="99" t="s">
        <v>29</v>
      </c>
      <c r="M50" s="259">
        <f>ROUNDDOWN(C50+H50,1)</f>
        <v>3.5</v>
      </c>
      <c r="N50" s="260"/>
      <c r="O50" s="260"/>
      <c r="P50" s="261"/>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7"/>
      <c r="C51" s="97"/>
      <c r="D51" s="97"/>
      <c r="E51" s="97"/>
      <c r="F51" s="97"/>
      <c r="G51" s="97"/>
      <c r="H51" s="97"/>
      <c r="I51" s="97"/>
      <c r="J51" s="97"/>
      <c r="K51" s="97"/>
      <c r="L51" s="97"/>
      <c r="M51" s="97"/>
      <c r="N51" s="98"/>
      <c r="O51" s="97"/>
      <c r="P51" s="97"/>
      <c r="Q51" s="97"/>
      <c r="R51" s="97"/>
      <c r="S51" s="97"/>
      <c r="T51" s="97"/>
      <c r="U51" s="97"/>
      <c r="V51" s="107"/>
      <c r="W51" s="108"/>
      <c r="X51" s="108"/>
      <c r="Y51" s="97"/>
      <c r="Z51" s="97"/>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2" priority="4">
      <formula>INDIRECT(ADDRESS(ROW(),COLUMN()))=TRUNC(INDIRECT(ADDRESS(ROW(),COLUMN())))</formula>
    </cfRule>
  </conditionalFormatting>
  <conditionalFormatting sqref="E36:Q40">
    <cfRule type="expression" dxfId="1" priority="2">
      <formula>INDIRECT(ADDRESS(ROW(),COLUMN()))=TRUNC(INDIRECT(ADDRESS(ROW(),COLUMN())))</formula>
    </cfRule>
  </conditionalFormatting>
  <conditionalFormatting sqref="C45:F45">
    <cfRule type="expression" dxfId="0"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2" t="s">
        <v>87</v>
      </c>
      <c r="F4" s="272"/>
      <c r="G4" s="272"/>
      <c r="H4" s="272"/>
      <c r="I4" s="272"/>
      <c r="J4" s="272"/>
    </row>
    <row r="5" spans="1:10" s="11" customFormat="1" ht="20.25" customHeight="1" x14ac:dyDescent="0.4">
      <c r="A5" s="28"/>
      <c r="B5" s="13" t="s">
        <v>86</v>
      </c>
      <c r="C5" s="13"/>
      <c r="E5" s="272"/>
      <c r="F5" s="272"/>
      <c r="G5" s="272"/>
      <c r="H5" s="272"/>
      <c r="I5" s="272"/>
      <c r="J5" s="272"/>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47"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48" t="s">
        <v>134</v>
      </c>
      <c r="B16" s="148"/>
      <c r="C16" s="148"/>
    </row>
    <row r="17" spans="1:3" s="11" customFormat="1" ht="20.25" customHeight="1" x14ac:dyDescent="0.4">
      <c r="A17" s="148"/>
      <c r="B17" s="148"/>
      <c r="C17" s="148"/>
    </row>
    <row r="18" spans="1:3" s="11" customFormat="1" ht="20.25" customHeight="1" x14ac:dyDescent="0.4">
      <c r="A18" s="147"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47"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x14ac:dyDescent="0.4"/>
  <cols>
    <col min="1" max="1" width="2" style="111" customWidth="1"/>
    <col min="2" max="2" width="8.625" style="111" customWidth="1"/>
    <col min="3" max="11" width="40.625" style="111" customWidth="1"/>
    <col min="12" max="16384" width="9" style="111"/>
  </cols>
  <sheetData>
    <row r="1" spans="2:11" x14ac:dyDescent="0.4">
      <c r="B1" s="111" t="s">
        <v>74</v>
      </c>
    </row>
    <row r="3" spans="2:11" x14ac:dyDescent="0.4">
      <c r="B3" s="112" t="s">
        <v>75</v>
      </c>
      <c r="C3" s="112" t="s">
        <v>76</v>
      </c>
    </row>
    <row r="4" spans="2:11" x14ac:dyDescent="0.4">
      <c r="B4" s="112">
        <v>1</v>
      </c>
      <c r="C4" s="142" t="s">
        <v>110</v>
      </c>
    </row>
    <row r="5" spans="2:11" x14ac:dyDescent="0.4">
      <c r="B5" s="112">
        <v>2</v>
      </c>
      <c r="C5" s="142" t="s">
        <v>111</v>
      </c>
    </row>
    <row r="6" spans="2:11" x14ac:dyDescent="0.4">
      <c r="B6" s="112">
        <v>3</v>
      </c>
      <c r="C6" s="142"/>
    </row>
    <row r="7" spans="2:11" x14ac:dyDescent="0.4">
      <c r="B7" s="112">
        <v>4</v>
      </c>
      <c r="C7" s="142"/>
    </row>
    <row r="8" spans="2:11" x14ac:dyDescent="0.4">
      <c r="B8" s="112">
        <v>5</v>
      </c>
      <c r="C8" s="142"/>
    </row>
    <row r="9" spans="2:11" x14ac:dyDescent="0.4">
      <c r="B9" s="112">
        <v>6</v>
      </c>
      <c r="C9" s="142"/>
    </row>
    <row r="10" spans="2:11" x14ac:dyDescent="0.4">
      <c r="B10" s="112">
        <v>7</v>
      </c>
      <c r="C10" s="142"/>
    </row>
    <row r="11" spans="2:11" x14ac:dyDescent="0.4">
      <c r="B11" s="112">
        <v>8</v>
      </c>
      <c r="C11" s="142"/>
    </row>
    <row r="13" spans="2:11" x14ac:dyDescent="0.4">
      <c r="B13" s="111" t="s">
        <v>73</v>
      </c>
    </row>
    <row r="14" spans="2:11" ht="26.25" thickBot="1" x14ac:dyDescent="0.45"/>
    <row r="15" spans="2:11" ht="26.25" thickBot="1" x14ac:dyDescent="0.45">
      <c r="B15" s="143" t="s">
        <v>59</v>
      </c>
      <c r="C15" s="114" t="s">
        <v>2</v>
      </c>
      <c r="D15" s="115" t="s">
        <v>112</v>
      </c>
      <c r="E15" s="116" t="s">
        <v>113</v>
      </c>
      <c r="F15" s="117" t="s">
        <v>31</v>
      </c>
      <c r="G15" s="117" t="s">
        <v>31</v>
      </c>
      <c r="H15" s="117" t="s">
        <v>31</v>
      </c>
      <c r="I15" s="117" t="s">
        <v>92</v>
      </c>
      <c r="J15" s="117" t="s">
        <v>92</v>
      </c>
      <c r="K15" s="118" t="s">
        <v>92</v>
      </c>
    </row>
    <row r="16" spans="2:11" x14ac:dyDescent="0.4">
      <c r="B16" s="273" t="s">
        <v>60</v>
      </c>
      <c r="C16" s="119" t="s">
        <v>114</v>
      </c>
      <c r="D16" s="124" t="s">
        <v>114</v>
      </c>
      <c r="E16" s="124" t="s">
        <v>106</v>
      </c>
      <c r="F16" s="124"/>
      <c r="G16" s="124"/>
      <c r="H16" s="124"/>
      <c r="I16" s="120"/>
      <c r="J16" s="120"/>
      <c r="K16" s="121"/>
    </row>
    <row r="17" spans="2:11" x14ac:dyDescent="0.4">
      <c r="B17" s="273"/>
      <c r="C17" s="122" t="s">
        <v>67</v>
      </c>
      <c r="D17" s="124" t="s">
        <v>112</v>
      </c>
      <c r="E17" s="124" t="s">
        <v>112</v>
      </c>
      <c r="F17" s="124"/>
      <c r="G17" s="124"/>
      <c r="H17" s="124"/>
      <c r="I17" s="113"/>
      <c r="J17" s="113"/>
      <c r="K17" s="123"/>
    </row>
    <row r="18" spans="2:11" x14ac:dyDescent="0.4">
      <c r="B18" s="273"/>
      <c r="C18" s="122" t="s">
        <v>67</v>
      </c>
      <c r="D18" s="124" t="s">
        <v>31</v>
      </c>
      <c r="E18" s="124" t="s">
        <v>115</v>
      </c>
      <c r="F18" s="124"/>
      <c r="G18" s="124"/>
      <c r="H18" s="124"/>
      <c r="I18" s="113"/>
      <c r="J18" s="113"/>
      <c r="K18" s="123"/>
    </row>
    <row r="19" spans="2:11" x14ac:dyDescent="0.4">
      <c r="B19" s="273"/>
      <c r="C19" s="122" t="s">
        <v>31</v>
      </c>
      <c r="D19" s="124" t="s">
        <v>31</v>
      </c>
      <c r="E19" s="124" t="s">
        <v>116</v>
      </c>
      <c r="F19" s="124"/>
      <c r="G19" s="124"/>
      <c r="H19" s="124"/>
      <c r="I19" s="113"/>
      <c r="J19" s="113"/>
      <c r="K19" s="123"/>
    </row>
    <row r="20" spans="2:11" x14ac:dyDescent="0.4">
      <c r="B20" s="273"/>
      <c r="C20" s="122" t="s">
        <v>31</v>
      </c>
      <c r="D20" s="124" t="s">
        <v>31</v>
      </c>
      <c r="E20" s="124" t="s">
        <v>117</v>
      </c>
      <c r="F20" s="124"/>
      <c r="G20" s="124"/>
      <c r="H20" s="124"/>
      <c r="I20" s="113"/>
      <c r="J20" s="113"/>
      <c r="K20" s="123"/>
    </row>
    <row r="21" spans="2:11" x14ac:dyDescent="0.4">
      <c r="B21" s="273"/>
      <c r="C21" s="122" t="s">
        <v>31</v>
      </c>
      <c r="D21" s="124" t="s">
        <v>31</v>
      </c>
      <c r="E21" s="124" t="s">
        <v>31</v>
      </c>
      <c r="F21" s="124"/>
      <c r="G21" s="124"/>
      <c r="H21" s="124"/>
      <c r="I21" s="113"/>
      <c r="J21" s="113"/>
      <c r="K21" s="123"/>
    </row>
    <row r="22" spans="2:11" x14ac:dyDescent="0.4">
      <c r="B22" s="273"/>
      <c r="C22" s="122" t="s">
        <v>31</v>
      </c>
      <c r="D22" s="124" t="s">
        <v>31</v>
      </c>
      <c r="E22" s="124" t="s">
        <v>31</v>
      </c>
      <c r="F22" s="124"/>
      <c r="G22" s="124"/>
      <c r="H22" s="124"/>
      <c r="I22" s="113"/>
      <c r="J22" s="113"/>
      <c r="K22" s="123"/>
    </row>
    <row r="23" spans="2:11" x14ac:dyDescent="0.4">
      <c r="B23" s="273"/>
      <c r="C23" s="122" t="s">
        <v>31</v>
      </c>
      <c r="D23" s="124" t="s">
        <v>92</v>
      </c>
      <c r="E23" s="124" t="s">
        <v>31</v>
      </c>
      <c r="F23" s="124"/>
      <c r="G23" s="124"/>
      <c r="H23" s="124"/>
      <c r="I23" s="113"/>
      <c r="J23" s="113"/>
      <c r="K23" s="123"/>
    </row>
    <row r="24" spans="2:11" x14ac:dyDescent="0.4">
      <c r="B24" s="273"/>
      <c r="C24" s="122" t="s">
        <v>31</v>
      </c>
      <c r="D24" s="124" t="s">
        <v>92</v>
      </c>
      <c r="E24" s="124" t="s">
        <v>31</v>
      </c>
      <c r="F24" s="124"/>
      <c r="G24" s="124"/>
      <c r="H24" s="124"/>
      <c r="I24" s="113"/>
      <c r="J24" s="113"/>
      <c r="K24" s="123"/>
    </row>
    <row r="25" spans="2:11" x14ac:dyDescent="0.4">
      <c r="B25" s="273"/>
      <c r="C25" s="122" t="s">
        <v>31</v>
      </c>
      <c r="D25" s="125" t="s">
        <v>92</v>
      </c>
      <c r="E25" s="125" t="s">
        <v>31</v>
      </c>
      <c r="F25" s="125"/>
      <c r="G25" s="125"/>
      <c r="H25" s="125"/>
      <c r="I25" s="113"/>
      <c r="J25" s="113"/>
      <c r="K25" s="123"/>
    </row>
    <row r="26" spans="2:11" x14ac:dyDescent="0.4">
      <c r="B26" s="273"/>
      <c r="C26" s="122" t="s">
        <v>31</v>
      </c>
      <c r="D26" s="125" t="s">
        <v>92</v>
      </c>
      <c r="E26" s="125" t="s">
        <v>31</v>
      </c>
      <c r="F26" s="125"/>
      <c r="G26" s="125"/>
      <c r="H26" s="125"/>
      <c r="I26" s="113"/>
      <c r="J26" s="113"/>
      <c r="K26" s="123"/>
    </row>
    <row r="27" spans="2:11" x14ac:dyDescent="0.4">
      <c r="B27" s="273"/>
      <c r="C27" s="122" t="s">
        <v>31</v>
      </c>
      <c r="D27" s="125" t="s">
        <v>92</v>
      </c>
      <c r="E27" s="125" t="s">
        <v>31</v>
      </c>
      <c r="F27" s="125"/>
      <c r="G27" s="125"/>
      <c r="H27" s="125"/>
      <c r="I27" s="113"/>
      <c r="J27" s="113"/>
      <c r="K27" s="123"/>
    </row>
    <row r="28" spans="2:11" ht="26.25" thickBot="1" x14ac:dyDescent="0.45">
      <c r="B28" s="274"/>
      <c r="C28" s="126" t="s">
        <v>31</v>
      </c>
      <c r="D28" s="127" t="s">
        <v>92</v>
      </c>
      <c r="E28" s="127" t="s">
        <v>31</v>
      </c>
      <c r="F28" s="127"/>
      <c r="G28" s="127"/>
      <c r="H28" s="127"/>
      <c r="I28" s="127"/>
      <c r="J28" s="127"/>
      <c r="K28" s="128"/>
    </row>
    <row r="31" spans="2:11" x14ac:dyDescent="0.4">
      <c r="C31" s="111" t="s">
        <v>88</v>
      </c>
    </row>
    <row r="32" spans="2:11" x14ac:dyDescent="0.4">
      <c r="C32" s="111" t="s">
        <v>32</v>
      </c>
    </row>
    <row r="33" spans="3:3" x14ac:dyDescent="0.4">
      <c r="C33" s="111" t="s">
        <v>107</v>
      </c>
    </row>
    <row r="34" spans="3:3" x14ac:dyDescent="0.4">
      <c r="C34" s="111" t="s">
        <v>91</v>
      </c>
    </row>
    <row r="35" spans="3:3" x14ac:dyDescent="0.4">
      <c r="C35" s="111" t="s">
        <v>118</v>
      </c>
    </row>
    <row r="36" spans="3:3" x14ac:dyDescent="0.4">
      <c r="C36" s="111" t="s">
        <v>119</v>
      </c>
    </row>
    <row r="37" spans="3:3" x14ac:dyDescent="0.4">
      <c r="C37" s="111" t="s">
        <v>33</v>
      </c>
    </row>
    <row r="38" spans="3:3" x14ac:dyDescent="0.4">
      <c r="C38" s="111" t="s">
        <v>34</v>
      </c>
    </row>
    <row r="40" spans="3:3" x14ac:dyDescent="0.4">
      <c r="C40" s="111" t="s">
        <v>108</v>
      </c>
    </row>
    <row r="41" spans="3:3" x14ac:dyDescent="0.4">
      <c r="C41" s="111" t="s">
        <v>61</v>
      </c>
    </row>
    <row r="42" spans="3:3" x14ac:dyDescent="0.4">
      <c r="C42" s="111" t="s">
        <v>62</v>
      </c>
    </row>
    <row r="43" spans="3:3" x14ac:dyDescent="0.4">
      <c r="C43" s="111" t="s">
        <v>63</v>
      </c>
    </row>
    <row r="44" spans="3:3" x14ac:dyDescent="0.4">
      <c r="C44" s="111" t="s">
        <v>64</v>
      </c>
    </row>
    <row r="45" spans="3:3" x14ac:dyDescent="0.4">
      <c r="C45" s="111"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標準様式１【居宅】</vt:lpstr>
      <vt:lpstr>【記載例】居宅介護支援</vt:lpstr>
      <vt:lpstr>記入方法</vt:lpstr>
      <vt:lpstr>プルダウン・リスト</vt:lpstr>
      <vt:lpstr>【記載例】居宅介護支援!Print_Area</vt:lpstr>
      <vt:lpstr>記入方法!Print_Area</vt:lpstr>
      <vt:lpstr>標準様式１【居宅】!Print_Area</vt:lpstr>
      <vt:lpstr>【記載例】居宅介護支援!Print_Titles</vt:lpstr>
      <vt:lpstr>標準様式１【居宅】!Print_Titles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Administrator</cp:lastModifiedBy>
  <cp:lastPrinted>2021-03-21T05:52:46Z</cp:lastPrinted>
  <dcterms:created xsi:type="dcterms:W3CDTF">2020-01-14T23:44:41Z</dcterms:created>
  <dcterms:modified xsi:type="dcterms:W3CDTF">2024-06-11T01:43:09Z</dcterms:modified>
</cp:coreProperties>
</file>